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31" activeTab="7"/>
  </bookViews>
  <sheets>
    <sheet name="СВОД" sheetId="1" r:id="rId1"/>
    <sheet name="3-ИНТЕР" sheetId="2" r:id="rId2"/>
    <sheet name="В-Калиновский" sheetId="3" r:id="rId3"/>
    <sheet name="Верхнемакеевский" sheetId="4" r:id="rId4"/>
    <sheet name="В-Свечники" sheetId="5" r:id="rId5"/>
    <sheet name="Индустриальный" sheetId="6" r:id="rId6"/>
    <sheet name="Кашарский СКАЗКА" sheetId="7" r:id="rId7"/>
    <sheet name="Киевский Зарянка" sheetId="8" r:id="rId8"/>
    <sheet name="Киевский Тополек" sheetId="9" r:id="rId9"/>
    <sheet name="Кривошлыковский" sheetId="10" r:id="rId10"/>
    <sheet name="Н-Калиновский" sheetId="11" r:id="rId11"/>
    <sheet name="Первомайский" sheetId="12" r:id="rId12"/>
    <sheet name="Пономари" sheetId="13" r:id="rId13"/>
    <sheet name="Поповский" sheetId="14" r:id="rId14"/>
    <sheet name="Россошанский" sheetId="15" r:id="rId15"/>
    <sheet name="Сариновский" sheetId="16" r:id="rId16"/>
    <sheet name="Сергеевский" sheetId="17" r:id="rId17"/>
    <sheet name="Кашарский Тополек" sheetId="18" r:id="rId18"/>
    <sheet name="Подтелковский" sheetId="19" r:id="rId19"/>
  </sheets>
  <definedNames>
    <definedName name="OLE_LINK1" localSheetId="1">'3-ИНТЕР'!$A$1</definedName>
    <definedName name="OLE_LINK1" localSheetId="3">'Верхнемакеевский'!$A$1</definedName>
    <definedName name="OLE_LINK1" localSheetId="2">'В-Калиновский'!$A$1</definedName>
    <definedName name="OLE_LINK1" localSheetId="4">'В-Свечники'!$A$1</definedName>
    <definedName name="OLE_LINK1" localSheetId="5">'Индустриальный'!$A$1</definedName>
    <definedName name="OLE_LINK1" localSheetId="6">'Кашарский СКАЗКА'!$A$1</definedName>
    <definedName name="OLE_LINK1" localSheetId="17">'Кашарский Тополек'!$A$1</definedName>
    <definedName name="OLE_LINK1" localSheetId="7">'Киевский Зарянка'!$A$1</definedName>
    <definedName name="OLE_LINK1" localSheetId="8">'Киевский Тополек'!$A$1</definedName>
    <definedName name="OLE_LINK1" localSheetId="9">'Кривошлыковский'!$A$1</definedName>
    <definedName name="OLE_LINK1" localSheetId="10">'Н-Калиновский'!$A$1</definedName>
    <definedName name="OLE_LINK1" localSheetId="11">'Первомайский'!$A$1</definedName>
    <definedName name="OLE_LINK1" localSheetId="18">'Подтелковский'!$A$1</definedName>
    <definedName name="OLE_LINK1" localSheetId="12">'Пономари'!$A$1</definedName>
    <definedName name="OLE_LINK1" localSheetId="13">'Поповский'!$A$1</definedName>
    <definedName name="OLE_LINK1" localSheetId="14">'Россошанский'!$A$1</definedName>
    <definedName name="OLE_LINK1" localSheetId="15">'Сариновский'!$A$1</definedName>
    <definedName name="OLE_LINK1" localSheetId="0">'СВОД'!$A$1</definedName>
    <definedName name="OLE_LINK1" localSheetId="16">'Сергеевский'!$A$1</definedName>
    <definedName name="_xlnm.Print_Titles" localSheetId="1">'3-ИНТЕР'!$61:$62</definedName>
    <definedName name="_xlnm.Print_Titles" localSheetId="3">'Верхнемакеевский'!$61:$62</definedName>
    <definedName name="_xlnm.Print_Titles" localSheetId="2">'В-Калиновский'!$61:$62</definedName>
    <definedName name="_xlnm.Print_Titles" localSheetId="4">'В-Свечники'!$61:$62</definedName>
    <definedName name="_xlnm.Print_Titles" localSheetId="5">'Индустриальный'!$61:$62</definedName>
    <definedName name="_xlnm.Print_Titles" localSheetId="6">'Кашарский СКАЗКА'!$61:$62</definedName>
    <definedName name="_xlnm.Print_Titles" localSheetId="17">'Кашарский Тополек'!$61:$62</definedName>
    <definedName name="_xlnm.Print_Titles" localSheetId="7">'Киевский Зарянка'!$61:$62</definedName>
    <definedName name="_xlnm.Print_Titles" localSheetId="8">'Киевский Тополек'!$61:$62</definedName>
    <definedName name="_xlnm.Print_Titles" localSheetId="9">'Кривошлыковский'!$61:$62</definedName>
    <definedName name="_xlnm.Print_Titles" localSheetId="10">'Н-Калиновский'!$61:$62</definedName>
    <definedName name="_xlnm.Print_Titles" localSheetId="11">'Первомайский'!$61:$62</definedName>
    <definedName name="_xlnm.Print_Titles" localSheetId="18">'Подтелковский'!$61:$62</definedName>
    <definedName name="_xlnm.Print_Titles" localSheetId="12">'Пономари'!$61:$62</definedName>
    <definedName name="_xlnm.Print_Titles" localSheetId="13">'Поповский'!$61:$62</definedName>
    <definedName name="_xlnm.Print_Titles" localSheetId="14">'Россошанский'!$61:$62</definedName>
    <definedName name="_xlnm.Print_Titles" localSheetId="15">'Сариновский'!$61:$62</definedName>
    <definedName name="_xlnm.Print_Titles" localSheetId="0">'СВОД'!$61:$62</definedName>
    <definedName name="_xlnm.Print_Titles" localSheetId="16">'Сергеевский'!$61:$62</definedName>
  </definedNames>
  <calcPr fullCalcOnLoad="1"/>
</workbook>
</file>

<file path=xl/sharedStrings.xml><?xml version="1.0" encoding="utf-8"?>
<sst xmlns="http://schemas.openxmlformats.org/spreadsheetml/2006/main" count="3280" uniqueCount="263">
  <si>
    <t>УТВЕРЖДАЮ</t>
  </si>
  <si>
    <t>(подпись, расшифровка подписи)</t>
  </si>
  <si>
    <t>План финансово-хозяйственной деятельности</t>
  </si>
  <si>
    <t>коды</t>
  </si>
  <si>
    <t>Форма по КДФ</t>
  </si>
  <si>
    <t>по ОКПО</t>
  </si>
  <si>
    <t>ИНН/КПП</t>
  </si>
  <si>
    <t>1.1. Цели деятельности муниципального бюджетного учреждения.</t>
  </si>
  <si>
    <t>1.2. Виды деятельности муниципального бюджетного учреждения.</t>
  </si>
  <si>
    <t>II. Показатели финансового состояния учреждения</t>
  </si>
  <si>
    <t>Наименование показателя</t>
  </si>
  <si>
    <t>Сумма</t>
  </si>
  <si>
    <t>1. Нефинансовые активы, всего</t>
  </si>
  <si>
    <t>из них:</t>
  </si>
  <si>
    <t>1.1.Общая балансовая стоимость недвижимого имущества, всего</t>
  </si>
  <si>
    <t>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</si>
  <si>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</si>
  <si>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средств, выделенных собственником имущества учреждения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</si>
  <si>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</si>
  <si>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</si>
  <si>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</si>
  <si>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</si>
  <si>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</si>
  <si>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2. Финансовые активы, всего</t>
  </si>
  <si>
    <t>2.1. Дебиторская задолженность по доходам, полученным за счет средств бюджета муниципального района</t>
  </si>
  <si>
    <t>2.2. Дебиторская задолженность по выданным авансам, полученным за счет средств бюджета  муниципального района, всего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</si>
  <si>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</si>
  <si>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</si>
  <si>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</si>
  <si>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</si>
  <si>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</si>
  <si>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</si>
  <si>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</si>
  <si>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 произведенных активов</t>
  </si>
  <si>
    <t>2.2.9. По выданным авансам на приобретение материальных запасов</t>
  </si>
  <si>
    <t>2.2.10. По выданным авансам на прочие услуги</t>
  </si>
  <si>
    <t>2.3. Дебиторская задолженность по выданным авансам за счет доходов, полученных от платной и иной приносящей доход деятельности, всего</t>
  </si>
  <si>
    <t>2.3.1. По выданным авансам на услуги связи</t>
  </si>
  <si>
    <t>3.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</si>
  <si>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</si>
  <si>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бюджета Кашарского района, всего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</si>
  <si>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</si>
  <si>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</si>
  <si>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</si>
  <si>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</si>
  <si>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</si>
  <si>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</si>
  <si>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</si>
  <si>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</si>
  <si>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 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</si>
  <si>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</si>
  <si>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</si>
  <si>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</si>
  <si>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</si>
  <si>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</si>
  <si>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</si>
  <si>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</si>
  <si>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</si>
  <si>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</si>
  <si>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</si>
  <si>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</si>
  <si>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</si>
  <si>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</si>
  <si>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 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</si>
  <si>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</si>
  <si>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</si>
  <si>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</si>
  <si>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</si>
  <si>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Планируемый остаток средств на начало планируемого года</t>
  </si>
  <si>
    <t>Поступления, всего</t>
  </si>
  <si>
    <t>Субсидии на выполнение муниципального задания</t>
  </si>
  <si>
    <t>Целевые субсидии</t>
  </si>
  <si>
    <t>Бюджетные инвестиции</t>
  </si>
  <si>
    <t>Поступления от оказания  муниципальным учреждением услуг (выполнения работ), предоставление которых для физических и юридических лиц осуществляется на платной основе, всего</t>
  </si>
  <si>
    <t>услуга № 1</t>
  </si>
  <si>
    <t>услуга № 2</t>
  </si>
  <si>
    <t>Поступления от иной приносящей доход деятельности, всего</t>
  </si>
  <si>
    <t>Планируемый остаток средств на конец планируемого года</t>
  </si>
  <si>
    <t>Выплаты, всего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</si>
  <si>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</si>
  <si>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</si>
  <si>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</si>
  <si>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</si>
  <si>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</si>
  <si>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</si>
  <si>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</si>
  <si>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</si>
  <si>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</si>
  <si>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</si>
  <si>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</si>
  <si>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</si>
  <si>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</si>
  <si>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</si>
  <si>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</si>
  <si>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</si>
  <si>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</si>
  <si>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</si>
  <si>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</si>
  <si>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Справочно:</t>
  </si>
  <si>
    <t>объем публичных обязательств, всего</t>
  </si>
  <si>
    <t xml:space="preserve">                                                                                                           </t>
  </si>
  <si>
    <t>Главный бухгалтер</t>
  </si>
  <si>
    <t xml:space="preserve">                                                                         ____________ __________________</t>
  </si>
  <si>
    <t xml:space="preserve">                                                                                 (подпись)                 (расшифровка подписи)</t>
  </si>
  <si>
    <t xml:space="preserve">Исполнитель                                                                                 </t>
  </si>
  <si>
    <t xml:space="preserve">Заведующий Кашарским отделом </t>
  </si>
  <si>
    <t>образования администрации Кашарского района</t>
  </si>
  <si>
    <t xml:space="preserve"> (наименование должности лица, </t>
  </si>
  <si>
    <t>утверждающего документ)</t>
  </si>
  <si>
    <t xml:space="preserve">единица измерения: рублей                                                     по ОКЕИ           </t>
  </si>
  <si>
    <t>(наименование учреждения)</t>
  </si>
  <si>
    <t>Кашарский отдел образования Администрации Кашарского района</t>
  </si>
  <si>
    <t xml:space="preserve">  - оказание муниципальной услуги "Предоставление услуги дошкольного  образования на территории Кашарского района".</t>
  </si>
  <si>
    <t xml:space="preserve">  - реализация в полном объеме основной образовательной программы дошкольного образования;</t>
  </si>
  <si>
    <t xml:space="preserve">  - содержание детей в МБДОУ, их воспитание,охрана и укрепление физического и психического здоровья, развитие их индивидуальных способностей;</t>
  </si>
  <si>
    <t xml:space="preserve">  - обеспечение соответствия применяемых форм, методов и средств организации образовательного процессса возрастным , психофизическим особенностям, интересам и потребностям детей;</t>
  </si>
  <si>
    <t xml:space="preserve">  -воспитание у детей, с учетом возрастной категории, гражданственности, уважения к правам и свободам человека, любви к окружающей природе, Родине, семье;</t>
  </si>
  <si>
    <t xml:space="preserve">  - взаимодействие с семьей для обеспечения полноценного развития детей;</t>
  </si>
  <si>
    <t xml:space="preserve">  - оказание консультативной и методической помощи родителям (законным представителям) по вопросам воспитания , обучения и развития детей;</t>
  </si>
  <si>
    <t xml:space="preserve">  - разработка и внедрение новых организационно - педагогических форм и методов воспитания детей дошкольного возраста в зависимости от педагогического потенциала семьи, здоровья ребенка, запросов родителей.</t>
  </si>
  <si>
    <t>1.3. Перечень услуг (работ), относящихся в соответствии с уставом к основным видам деятельности учреждения, предоставление (выполнение) которых для физических и юридических лиц осуществляется на платной основе.</t>
  </si>
  <si>
    <t>МБДОУ оказывает муниципальную услугу: "Предоставление услуги дошкольного образования на террритории Кашарского района".</t>
  </si>
  <si>
    <t>Средства субвенции на компенсацию части родительской платы</t>
  </si>
  <si>
    <t>(адрес фактического местанахождения муниципального бюджетного учреждения)</t>
  </si>
  <si>
    <t xml:space="preserve">  - обеспечение познавательного-речевого, социально-личностного, художественно-эстетического развития ребенка;</t>
  </si>
  <si>
    <t xml:space="preserve">  6115902165/  6115010 01</t>
  </si>
  <si>
    <t xml:space="preserve">              (наименование органа, осуществляющего функции и полномочия учредителя)</t>
  </si>
  <si>
    <r>
      <t>I.</t>
    </r>
    <r>
      <rPr>
        <sz val="7"/>
        <color indexed="8"/>
        <rFont val="Times New Roman"/>
        <family val="1"/>
      </rPr>
      <t> </t>
    </r>
    <r>
      <rPr>
        <sz val="14"/>
        <color indexed="8"/>
        <rFont val="Times New Roman"/>
        <family val="1"/>
      </rPr>
      <t>Сведения о деятельности муниципального бюджетного учреждения</t>
    </r>
  </si>
  <si>
    <t>Социальное обеспечение</t>
  </si>
  <si>
    <t>Пособие по социальной помощи населению</t>
  </si>
  <si>
    <t>1.7. Имущества, арендуемого учреждением или предоставленного учреждению по договору безвозмездного пользования не имеется.</t>
  </si>
  <si>
    <t>1.6. Имущества учреждения, переданного в аренду сторонним организациям не имеется.</t>
  </si>
  <si>
    <t>1.5. Общая балансовая стоимость движимого муниципального  имущества на дату составления Плана, в том числе балансовая стоимость особо ценного движимого имущества составляет 171202,00 руб.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</si>
  <si>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 составляет 782624,00 руб.</t>
  </si>
  <si>
    <t>___________________   С.П.Клищенко</t>
  </si>
  <si>
    <t>на 2013 год</t>
  </si>
  <si>
    <t>1.8.  Показатели финансового состояния учреждения (данные о нефинансовых и финансовых активах, обязательствах на 31.12.2012 г.).</t>
  </si>
  <si>
    <t>Экономист МБУ РЦО                                                                А.Н.Егорова</t>
  </si>
  <si>
    <t>«01» января 2013 г.                                                                         Дата</t>
  </si>
  <si>
    <t xml:space="preserve">                                                                         ____________    __________________</t>
  </si>
  <si>
    <t xml:space="preserve">                                                       ____________   __________________</t>
  </si>
  <si>
    <t xml:space="preserve">                                                                         ____________     __________________</t>
  </si>
  <si>
    <t xml:space="preserve">                                                                                 (подпись)                             (расшифровка подписи)</t>
  </si>
  <si>
    <t>Экономист МБУ РЦО                                                                        А.Н.Егорова</t>
  </si>
  <si>
    <t xml:space="preserve">Муниципальное бюджетное дошкольное образовательное учреждение Центр развития ребенка Кашарский детский сад №1 "Тополек" 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</si>
  <si>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 составляет 5367900, руб.</t>
  </si>
  <si>
    <t>1.5. Общая балансовая стоимость движимого муниципального  имущества на дату составления Плана, в том числе балансовая стоимость особо ценного движимого имущества составляет 2376248 руб.</t>
  </si>
  <si>
    <t xml:space="preserve">Муниципальное бюджетное дошкольное образовательное учреждение Поповский детский сад №5"Ромашка" 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</si>
  <si>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 составляет 270630,00 руб.</t>
  </si>
  <si>
    <t>1.5. Общая балансовая стоимость движимого муниципального  имущества на дату составления Плана, в том числе балансовая стоимость особо ценного движимого имущества составляет 353961,00 руб.</t>
  </si>
  <si>
    <t xml:space="preserve">Муниципальное бюджетное дошкольное образовательное учреждение  Первомайский детский сад №3 "Утро" </t>
  </si>
  <si>
    <t>1.5. Общая балансовая стоимость движимого муниципального  имущества на дату составления Плана, в том числе балансовая стоимость особо ценного движимого имущества составляет 619194,00 руб.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</si>
  <si>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 составляет 7707738,00 руб.</t>
  </si>
  <si>
    <t xml:space="preserve">Муниципальное бюджетное дошкольное образовательное учреждение Кашарский детский сад №2 "Сказка" 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</si>
  <si>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 составляет 5611069,00 руб.</t>
  </si>
  <si>
    <t>1.5. Общая балансовая стоимость движимого муниципального  имущества на дату составления Плана, в том числе балансовая стоимость особо ценного движимого имущества составляет 1551707,00 руб.</t>
  </si>
  <si>
    <t xml:space="preserve">Муниципальное бюджетное дошкольное образовательное учреждение Индустриальный детский сад №4 "Солнышко" 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</si>
  <si>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 составляет 1187461,00 руб.</t>
  </si>
  <si>
    <t>1.5. Общая балансовая стоимость движимого муниципального  имущества на дату составления Плана, в том числе балансовая стоимость особо ценного движимого имущества составляет 420274,00 руб.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</si>
  <si>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 составляет 350000,00 руб.</t>
  </si>
  <si>
    <t>1.5. Общая балансовая стоимость движимого муниципального  имущества на дату составления Плана, в том числе балансовая стоимость особо ценного движимого имущества составляет 233364,00 руб.</t>
  </si>
  <si>
    <t>1.5. Общая балансовая стоимость движимого муниципального  имущества на дату составления Плана, в том числе балансовая стоимость особо ценного движимого имущества составляет 235546,00 руб.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</si>
  <si>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 составляет 429969,00 руб.</t>
  </si>
  <si>
    <t>1.5. Общая балансовая стоимость движимого муниципального  имущества на дату составления Плана, в том числе балансовая стоимость особо ценного движимого имущества составляет 310319,00 руб.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</si>
  <si>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 составляет 1042413,00 руб.</t>
  </si>
  <si>
    <t>1.5. Общая балансовая стоимость движимого муниципального  имущества на дату составления Плана, в том числе балансовая стоимость особо ценного движимого имущества составляет 191376,00 руб.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</si>
  <si>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 составляет 670648,00 руб.</t>
  </si>
  <si>
    <t>1.5. Общая балансовая стоимость движимого муниципального  имущества на дату составления Плана, в том числе балансовая стоимость особо ценного движимого имущества составляет 210493,00 руб.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</si>
  <si>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 составляет 628143,00 руб.</t>
  </si>
  <si>
    <t>1.5. Общая балансовая стоимость движимого муниципального  имущества на дату составления Плана, в том числе балансовая стоимость особо ценного движимого имущества составляет 178602,00 руб.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</si>
  <si>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 составляет 1557840,00 руб.</t>
  </si>
  <si>
    <t>1.5. Общая балансовая стоимость движимого муниципального  имущества на дату составления Плана, в том числе балансовая стоимость особо ценного движимого имущества составляет 264508,00 руб.</t>
  </si>
  <si>
    <t>«29» декабря 2012г.</t>
  </si>
  <si>
    <t>Заведующий                                                                             О.П.Плахотина</t>
  </si>
  <si>
    <t>МБУ РЦО                                                                                 Л.Н. Колесникова</t>
  </si>
  <si>
    <t>«29» декабря 2012 г.</t>
  </si>
  <si>
    <t>6115902246/ 611501001</t>
  </si>
  <si>
    <t>6115902221/ 611501001</t>
  </si>
  <si>
    <t>6115902180/ 611501001</t>
  </si>
  <si>
    <t xml:space="preserve">  6115902165/  611501001</t>
  </si>
  <si>
    <t>6115902172/ 611501001</t>
  </si>
  <si>
    <t>6115902239/611501001</t>
  </si>
  <si>
    <t>6115902133/ 611501001</t>
  </si>
  <si>
    <t>6115902126/ 611501001</t>
  </si>
  <si>
    <t>346233, с.Теплые Ключи, Кашарского района, Ростовской области</t>
  </si>
  <si>
    <t>6115902084/ 611501001</t>
  </si>
  <si>
    <t>6115902207/ 611501001</t>
  </si>
  <si>
    <t>6115902214/ 611501001</t>
  </si>
  <si>
    <t>6115902158/ 611501001</t>
  </si>
  <si>
    <t>6115902119/ 611501001</t>
  </si>
  <si>
    <t>6115902140/ 611501001</t>
  </si>
  <si>
    <t>6115902091/ 611501001</t>
  </si>
  <si>
    <t>6115902197/ 611501001</t>
  </si>
  <si>
    <t>6115902077/ 611501001</t>
  </si>
  <si>
    <t>346214, п.Дибровый, Кашарского района, Ростовской области</t>
  </si>
  <si>
    <t>6115902101/ 611501001</t>
  </si>
  <si>
    <t>Муниципальное  бюджетное  дошкольное  образовательное  учреждение   III-Интернациональный детский сад №26 "Солнышко"</t>
  </si>
  <si>
    <t>Муниципальное бюджетное дошкольное образовательное учреждение Верхне-Калиновский детский сад №19 "Солнышко"</t>
  </si>
  <si>
    <t xml:space="preserve">Муниципальное бюджетное дошкольное образовательное учреждение Верхнемакеевский детский сад №10 "Чебурашка" </t>
  </si>
  <si>
    <t xml:space="preserve">Муниципальное бюджетное дошкольное образовательное учреждение Верхнесвечниковский детский сад №16 "Аленушка" </t>
  </si>
  <si>
    <t xml:space="preserve">Муниципальное бюджетное дошкольное образовательное учреждение Киевский детский сад №14 "Зарянка" </t>
  </si>
  <si>
    <t xml:space="preserve">Муниципальное бюджетное дошкольное образовательное учреждение Киевский детский сад №23 "Тополек" </t>
  </si>
  <si>
    <t xml:space="preserve">Муниципальное бюджетное дошкольное образовательное учреждение Кривошлыковский детский сад №8"Березка" </t>
  </si>
  <si>
    <t xml:space="preserve">Муниципальное бюджетное дошкольное образовательное учреждение Нижне-Калиновский детский сад №15 "Улыбка" </t>
  </si>
  <si>
    <t>Муниципальное бюджетное дошкольное образовательное учреждение Пономаревский детский сад №7 "Колосок"</t>
  </si>
  <si>
    <t xml:space="preserve">Муниципальное бюджетное дошкольное образовательное учреждение Россошанский детский сад №12 "Малыш" </t>
  </si>
  <si>
    <t>Муниципальное бюджетное дошкольное образовательное учреждение Сариновский детский сад №13 "Солнышко"</t>
  </si>
  <si>
    <t>Муниципальное бюджетное дошкольное образовательное учреждение Сергеевский детский сад №25 "Колокольчик"</t>
  </si>
  <si>
    <t>Муниципальное бюджетное дошкольное образовательное учреждение Подтелковский детский сад №6 "Солнышко"</t>
  </si>
  <si>
    <t>Заведующий                                                                             Г.А.Велет</t>
  </si>
  <si>
    <t>Заведующий                                                                             Ю.А.Майданникова</t>
  </si>
  <si>
    <t>346218, ул.Заветная, 3, х.III-Интернациональный,Кашарского района, Ростовской области</t>
  </si>
  <si>
    <t>346203, ул.Бригадная, с.Верхне-Калиновка, Кашарского района, Ростовской области</t>
  </si>
  <si>
    <t>346211, ул.Советская, 49, с.Верхнемакеевка, Кашарского района, Ростовской области</t>
  </si>
  <si>
    <t>346208, ул.Колхозная,16, с.Верхне-Свечниково, Кашарского района, Ростовской области</t>
  </si>
  <si>
    <t>346221, ул.Зеленая,6, п.Индустриальный, Кашарского района, Ростовской области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</si>
  <si>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 составляет 19938,00 руб.</t>
  </si>
  <si>
    <t>1.5. Общая балансовая стоимость движимого муниципального  имущества на дату составления Плана, в том числе балансовая стоимость особо ценного движимого имущества составляет 83489,00 руб.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</si>
  <si>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 составляет 722381,00 руб.</t>
  </si>
  <si>
    <t>1.5. Общая балансовая стоимость движимого муниципального  имущества на дату составления Плана, в том числе балансовая стоимость особо ценного движимого имущества составляет 223252,00 руб.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</si>
  <si>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 составляет 1144118,00 руб.</t>
  </si>
  <si>
    <t>1.5. Общая балансовая стоимость движимого муниципального  имущества на дату составления Плана, в том числе балансовая стоимость особо ценного движимого имущества составляет 206432,00 руб.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</si>
  <si>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 составляет 966161,00 руб.</t>
  </si>
  <si>
    <t>1.5. Общая балансовая стоимость движимого муниципального  имущества на дату составления Плана, в том числе балансовая стоимость особо ценного движимого имущества составляет 245974,00 руб.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</si>
  <si>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 составляет 633958,00 руб.</t>
  </si>
  <si>
    <t>1.5. Общая балансовая стоимость движимого муниципального  имущества на дату составления Плана, в том числе балансовая стоимость особо ценного движимого имущества составляет 216986,00 руб.</t>
  </si>
  <si>
    <t>1.4. Общая балансовая стоимость недвижимого муниципального имущества на дату составления Плана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полученных от иной приносящей доход деятельности) составляет 3078836,00 руб.</t>
  </si>
  <si>
    <t>1.5. Общая балансовая стоимость движимого муниципального  имущества на дату составления Плана, в том числе балансовая стоимость особо ценного движимого имущества составляет 508014,00 руб.</t>
  </si>
  <si>
    <t>346200, ул.Парковая, 3,с.Кашары, Кашарского района, Ростовской области</t>
  </si>
  <si>
    <t>346218, ул.Гагарина, 6, х.Второй Киевский, Кашарского района, Ростовской области</t>
  </si>
  <si>
    <t>346205, ул.Киевская, 31а, с.Талловерово, Кашарского района, Ростовской области</t>
  </si>
  <si>
    <t>346203, пер.Мельничный, 4, с.Лысогорка, Кашарского района, Ростовской области</t>
  </si>
  <si>
    <t>346206, ул.Широкая, 1, х.Пономарев, Кашарского района, Ростовской области</t>
  </si>
  <si>
    <t>346213, ул.Центральная, 20, с.Поповка, Кашарского района, Ростовской области</t>
  </si>
  <si>
    <t>346222, ул.Центральная, 40, с.Россошь, Кашарского района, Ростовской области</t>
  </si>
  <si>
    <t>346204, ул.Школьная, 8, с.Сариновка, Кашарского района, Ростовской области</t>
  </si>
  <si>
    <t>346204, ул.Сергеевская, 1, с.Сергеевка, Кашарского района, Ростовской области</t>
  </si>
  <si>
    <t>346200, ул.Мира, 2, с.Кашары, Кашарского района, Ростовской области</t>
  </si>
  <si>
    <t xml:space="preserve">                                                                         ____________ _________________</t>
  </si>
  <si>
    <t>Заведующий                                                                             Е.В.Козырева</t>
  </si>
  <si>
    <t>МБУ РЦО                                                                                    Л.Н. Колесникова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</si>
  <si>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</si>
  <si>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МБУ РЦО                                                                                Л.Н. Колесникова</t>
  </si>
  <si>
    <t>Заведующий                                                                             Н.А.Печейкина</t>
  </si>
  <si>
    <t>Заведующий                                                                                Л.С.Варивода</t>
  </si>
  <si>
    <t>МБУ РЦО                                                                                   Л.Н. Колесникова</t>
  </si>
  <si>
    <t>Заведующий                                                                               Н.П.Гришкова</t>
  </si>
  <si>
    <t>Заведующий                                                                              О.И. Цымбалова</t>
  </si>
  <si>
    <t>Заведующий                                                                                 Л.В. Марченко</t>
  </si>
  <si>
    <t>Заведующий                                                                               Е.В. Топольскова</t>
  </si>
  <si>
    <t>МБУ РЦО                                                                              Л.Н. Колесникова</t>
  </si>
  <si>
    <t>Заведующий                                                                                Е.А. Дворникова</t>
  </si>
  <si>
    <t>346220, ул.Лермантова, 36, с. Первомайское, Кашарского района, Ростовской области</t>
  </si>
  <si>
    <t>Заведующий                                                                                 Н.В. Дочкина</t>
  </si>
  <si>
    <t>Заведующий                                                                             Л.П. Личманова</t>
  </si>
  <si>
    <t>МБУ РЦО                                                                               Л.Н. Колесникова</t>
  </si>
  <si>
    <t>Заведующий                                                                             Л.Д. Литинская</t>
  </si>
  <si>
    <t>Заведующий                                                                               А.А. Казьмина</t>
  </si>
  <si>
    <t>Заведующий                                                                               В.С. Волненко</t>
  </si>
  <si>
    <t>Заведующий                                                                              Л.И. Кушнарева</t>
  </si>
  <si>
    <t>Заведующий                                                                                О.В. Лучкина</t>
  </si>
  <si>
    <t>МБУ РЦО                                                                             Л.Н. Колесникова</t>
  </si>
  <si>
    <t>СВОД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</si>
</sst>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center" wrapText="1"/>
    </xf>
    <xf numFmtId="2" fontId="0" fillId="0" borderId="0" xfId="0" applyNumberFormat="1" applyFill="1" applyAlignment="1">
      <alignment horizontal="center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right" vertical="top" wrapText="1"/>
    </xf>
    <xf numFmtId="14" fontId="9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wrapText="1"/>
    </xf>
    <xf numFmtId="0" fontId="3" fillId="0" borderId="13" xfId="0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" fontId="0" fillId="0" borderId="0" xfId="0" applyNumberForma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3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justify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0" fontId="52" fillId="0" borderId="14" xfId="0" applyFont="1" applyFill="1" applyBorder="1" applyAlignment="1">
      <alignment wrapText="1"/>
    </xf>
    <xf numFmtId="2" fontId="0" fillId="0" borderId="0" xfId="0" applyNumberFormat="1" applyFill="1" applyBorder="1" applyAlignment="1">
      <alignment horizontal="center" wrapText="1"/>
    </xf>
    <xf numFmtId="0" fontId="12" fillId="0" borderId="14" xfId="0" applyFont="1" applyFill="1" applyBorder="1" applyAlignment="1">
      <alignment horizontal="justify" vertical="top" wrapText="1"/>
    </xf>
    <xf numFmtId="2" fontId="12" fillId="0" borderId="14" xfId="0" applyNumberFormat="1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left" wrapText="1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wrapText="1"/>
    </xf>
    <xf numFmtId="2" fontId="0" fillId="0" borderId="0" xfId="0" applyNumberFormat="1" applyFill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54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 wrapText="1"/>
    </xf>
    <xf numFmtId="0" fontId="17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right" wrapText="1"/>
    </xf>
    <xf numFmtId="0" fontId="16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5"/>
  <sheetViews>
    <sheetView zoomScalePageLayoutView="0" workbookViewId="0" topLeftCell="A91">
      <selection activeCell="D177" sqref="D177"/>
    </sheetView>
  </sheetViews>
  <sheetFormatPr defaultColWidth="9.140625" defaultRowHeight="15"/>
  <cols>
    <col min="1" max="1" width="73.140625" style="3" customWidth="1"/>
    <col min="2" max="2" width="15.8515625" style="22" customWidth="1"/>
    <col min="3" max="3" width="9.140625" style="3" customWidth="1"/>
    <col min="4" max="4" width="9.140625" style="5" customWidth="1"/>
    <col min="5" max="5" width="9.140625" style="3" customWidth="1"/>
    <col min="6" max="16384" width="9.140625" style="3" customWidth="1"/>
  </cols>
  <sheetData>
    <row r="1" spans="1:2" ht="18.75">
      <c r="A1" s="54"/>
      <c r="B1" s="54"/>
    </row>
    <row r="2" spans="1:2" ht="15">
      <c r="A2" s="50" t="s">
        <v>0</v>
      </c>
      <c r="B2" s="50"/>
    </row>
    <row r="3" spans="1:2" ht="15">
      <c r="A3" s="55" t="s">
        <v>105</v>
      </c>
      <c r="B3" s="55"/>
    </row>
    <row r="4" spans="1:2" ht="15">
      <c r="A4" s="51" t="s">
        <v>107</v>
      </c>
      <c r="B4" s="51"/>
    </row>
    <row r="5" spans="1:2" ht="15">
      <c r="A5" s="55" t="s">
        <v>106</v>
      </c>
      <c r="B5" s="55"/>
    </row>
    <row r="6" spans="1:2" ht="15">
      <c r="A6" s="56" t="s">
        <v>108</v>
      </c>
      <c r="B6" s="56"/>
    </row>
    <row r="7" spans="1:2" ht="15">
      <c r="A7" s="50" t="s">
        <v>134</v>
      </c>
      <c r="B7" s="50"/>
    </row>
    <row r="8" spans="1:2" ht="15">
      <c r="A8" s="51" t="s">
        <v>1</v>
      </c>
      <c r="B8" s="51"/>
    </row>
    <row r="9" spans="1:2" ht="15">
      <c r="A9" s="52" t="s">
        <v>172</v>
      </c>
      <c r="B9" s="52"/>
    </row>
    <row r="14" spans="1:2" ht="18.75">
      <c r="A14" s="53" t="s">
        <v>2</v>
      </c>
      <c r="B14" s="53"/>
    </row>
    <row r="15" spans="1:2" ht="18.75">
      <c r="A15" s="53" t="s">
        <v>135</v>
      </c>
      <c r="B15" s="53"/>
    </row>
    <row r="17" spans="1:2" ht="19.5" thickBot="1">
      <c r="A17" s="43"/>
      <c r="B17" s="43"/>
    </row>
    <row r="18" spans="1:2" ht="19.5" thickBot="1">
      <c r="A18" s="6"/>
      <c r="B18" s="13" t="s">
        <v>3</v>
      </c>
    </row>
    <row r="19" spans="1:2" ht="19.5" thickBot="1">
      <c r="A19" s="7" t="s">
        <v>4</v>
      </c>
      <c r="B19" s="17"/>
    </row>
    <row r="20" spans="1:4" ht="38.25" thickBot="1">
      <c r="A20" s="6" t="s">
        <v>138</v>
      </c>
      <c r="B20" s="8">
        <v>41275</v>
      </c>
      <c r="D20" s="14"/>
    </row>
    <row r="21" spans="1:2" ht="19.5" thickBot="1">
      <c r="A21" s="7"/>
      <c r="B21" s="17"/>
    </row>
    <row r="22" spans="1:2" ht="19.5" thickBot="1">
      <c r="A22" s="9" t="s">
        <v>262</v>
      </c>
      <c r="B22" s="17"/>
    </row>
    <row r="23" spans="1:2" ht="19.5" thickBot="1">
      <c r="A23" s="15" t="s">
        <v>110</v>
      </c>
      <c r="B23" s="17"/>
    </row>
    <row r="24" spans="1:2" ht="19.5" thickBot="1">
      <c r="A24" s="9"/>
      <c r="B24" s="17"/>
    </row>
    <row r="25" spans="1:2" ht="19.5" thickBot="1">
      <c r="A25" s="16" t="s">
        <v>123</v>
      </c>
      <c r="B25" s="11"/>
    </row>
    <row r="26" spans="1:2" ht="19.5" thickBot="1">
      <c r="A26" s="7" t="s">
        <v>5</v>
      </c>
      <c r="B26" s="20">
        <v>41927427</v>
      </c>
    </row>
    <row r="27" spans="1:2" ht="24.75" thickBot="1">
      <c r="A27" s="6" t="s">
        <v>6</v>
      </c>
      <c r="B27" s="21" t="s">
        <v>125</v>
      </c>
    </row>
    <row r="28" spans="1:4" ht="19.5" customHeight="1" thickBot="1">
      <c r="A28" s="6" t="s">
        <v>109</v>
      </c>
      <c r="B28" s="17">
        <v>383</v>
      </c>
      <c r="D28" s="18"/>
    </row>
    <row r="29" ht="18.75">
      <c r="A29" s="10"/>
    </row>
    <row r="30" ht="18.75">
      <c r="A30" s="10"/>
    </row>
    <row r="31" ht="18.75">
      <c r="A31" s="10"/>
    </row>
    <row r="32" ht="18.75">
      <c r="A32" s="10"/>
    </row>
    <row r="33" spans="1:2" ht="18.75">
      <c r="A33" s="48" t="s">
        <v>111</v>
      </c>
      <c r="B33" s="48"/>
    </row>
    <row r="34" spans="1:2" ht="18.75">
      <c r="A34" s="19" t="s">
        <v>126</v>
      </c>
      <c r="B34" s="4"/>
    </row>
    <row r="35" spans="1:2" ht="18.75">
      <c r="A35" s="19"/>
      <c r="B35" s="4"/>
    </row>
    <row r="36" spans="1:2" ht="18.75">
      <c r="A36" s="19"/>
      <c r="B36" s="4"/>
    </row>
    <row r="37" spans="1:2" ht="18.75">
      <c r="A37" s="19"/>
      <c r="B37" s="4"/>
    </row>
    <row r="38" ht="15">
      <c r="B38" s="3"/>
    </row>
    <row r="39" spans="1:2" ht="19.5" customHeight="1">
      <c r="A39" s="43" t="s">
        <v>127</v>
      </c>
      <c r="B39" s="43"/>
    </row>
    <row r="40" spans="1:2" ht="12" customHeight="1">
      <c r="A40" s="4"/>
      <c r="B40" s="4"/>
    </row>
    <row r="41" spans="1:2" ht="18" customHeight="1">
      <c r="A41" s="38" t="s">
        <v>7</v>
      </c>
      <c r="B41" s="38"/>
    </row>
    <row r="42" spans="1:2" ht="36" customHeight="1">
      <c r="A42" s="49" t="s">
        <v>112</v>
      </c>
      <c r="B42" s="49"/>
    </row>
    <row r="43" spans="1:2" ht="18.75">
      <c r="A43" s="38" t="s">
        <v>8</v>
      </c>
      <c r="B43" s="38"/>
    </row>
    <row r="44" spans="1:2" ht="37.5" customHeight="1">
      <c r="A44" s="38" t="s">
        <v>113</v>
      </c>
      <c r="B44" s="38"/>
    </row>
    <row r="45" spans="1:2" ht="54" customHeight="1">
      <c r="A45" s="38" t="s">
        <v>114</v>
      </c>
      <c r="B45" s="38"/>
    </row>
    <row r="46" spans="1:2" ht="53.25" customHeight="1">
      <c r="A46" s="38" t="s">
        <v>115</v>
      </c>
      <c r="B46" s="38"/>
    </row>
    <row r="47" spans="1:2" ht="35.25" customHeight="1">
      <c r="A47" s="38" t="s">
        <v>124</v>
      </c>
      <c r="B47" s="38"/>
    </row>
    <row r="48" spans="1:2" ht="51.75" customHeight="1">
      <c r="A48" s="38" t="s">
        <v>116</v>
      </c>
      <c r="B48" s="38"/>
    </row>
    <row r="49" spans="1:2" ht="18.75" customHeight="1">
      <c r="A49" s="38" t="s">
        <v>117</v>
      </c>
      <c r="B49" s="38"/>
    </row>
    <row r="50" spans="1:2" ht="50.25" customHeight="1">
      <c r="A50" s="38" t="s">
        <v>118</v>
      </c>
      <c r="B50" s="38"/>
    </row>
    <row r="51" spans="1:2" ht="54.75" customHeight="1">
      <c r="A51" s="38" t="s">
        <v>119</v>
      </c>
      <c r="B51" s="38"/>
    </row>
    <row r="52" spans="1:2" ht="74.25" customHeight="1">
      <c r="A52" s="45" t="s">
        <v>120</v>
      </c>
      <c r="B52" s="45"/>
    </row>
    <row r="53" spans="1:2" ht="35.25" customHeight="1">
      <c r="A53" s="46" t="s">
        <v>121</v>
      </c>
      <c r="B53" s="46"/>
    </row>
    <row r="54" spans="1:2" ht="132.75" customHeight="1">
      <c r="A54" s="47" t="s">
        <v>133</v>
      </c>
      <c r="B54" s="47"/>
    </row>
    <row r="55" spans="1:2" ht="56.25" customHeight="1">
      <c r="A55" s="38" t="s">
        <v>132</v>
      </c>
      <c r="B55" s="38"/>
    </row>
    <row r="56" spans="1:2" ht="36.75" customHeight="1">
      <c r="A56" s="38" t="s">
        <v>131</v>
      </c>
      <c r="B56" s="38"/>
    </row>
    <row r="57" spans="1:2" ht="35.25" customHeight="1">
      <c r="A57" s="38" t="s">
        <v>130</v>
      </c>
      <c r="B57" s="38"/>
    </row>
    <row r="58" spans="1:2" ht="36" customHeight="1">
      <c r="A58" s="38" t="s">
        <v>136</v>
      </c>
      <c r="B58" s="38"/>
    </row>
    <row r="59" spans="1:2" ht="18.75">
      <c r="A59" s="38"/>
      <c r="B59" s="38"/>
    </row>
    <row r="60" spans="1:2" ht="18.75">
      <c r="A60" s="43" t="s">
        <v>9</v>
      </c>
      <c r="B60" s="43"/>
    </row>
    <row r="61" spans="1:2" ht="18.75">
      <c r="A61" s="44"/>
      <c r="B61" s="44"/>
    </row>
    <row r="62" spans="1:2" ht="18.75">
      <c r="A62" s="24" t="s">
        <v>10</v>
      </c>
      <c r="B62" s="24" t="s">
        <v>11</v>
      </c>
    </row>
    <row r="63" spans="1:2" ht="15.75">
      <c r="A63" s="25">
        <v>1</v>
      </c>
      <c r="B63" s="25">
        <v>2</v>
      </c>
    </row>
    <row r="64" spans="1:2" ht="15.75">
      <c r="A64" s="26" t="s">
        <v>12</v>
      </c>
      <c r="B64" s="27">
        <f>B66+B72</f>
        <v>953826</v>
      </c>
    </row>
    <row r="65" spans="1:2" ht="15.75">
      <c r="A65" s="26" t="s">
        <v>13</v>
      </c>
      <c r="B65" s="27"/>
    </row>
    <row r="66" spans="1:2" ht="15.75">
      <c r="A66" s="26" t="s">
        <v>14</v>
      </c>
      <c r="B66" s="27">
        <v>782624</v>
      </c>
    </row>
    <row r="67" spans="1:2" ht="15.75">
      <c r="A67" s="26" t="s">
        <v>15</v>
      </c>
      <c r="B67" s="27"/>
    </row>
    <row r="68" spans="1:2" ht="31.5">
      <c r="A68" s="26" t="s">
        <v>16</v>
      </c>
      <c r="B68" s="27">
        <v>782624</v>
      </c>
    </row>
    <row r="69" spans="1:2" ht="47.25">
      <c r="A69" s="26" t="s">
        <v>17</v>
      </c>
      <c r="B69" s="27"/>
    </row>
    <row r="70" spans="1:2" ht="47.25">
      <c r="A70" s="26" t="s">
        <v>18</v>
      </c>
      <c r="B70" s="27"/>
    </row>
    <row r="71" spans="1:2" ht="16.5" customHeight="1">
      <c r="A71" s="26" t="s">
        <v>19</v>
      </c>
      <c r="B71" s="27"/>
    </row>
    <row r="72" spans="1:2" ht="31.5">
      <c r="A72" s="26" t="s">
        <v>20</v>
      </c>
      <c r="B72" s="27">
        <v>171202</v>
      </c>
    </row>
    <row r="73" spans="1:2" ht="15.75">
      <c r="A73" s="26" t="s">
        <v>15</v>
      </c>
      <c r="B73" s="27"/>
    </row>
    <row r="74" spans="1:2" ht="17.25" customHeight="1">
      <c r="A74" s="26" t="s">
        <v>21</v>
      </c>
      <c r="B74" s="27"/>
    </row>
    <row r="75" spans="1:2" ht="15.75">
      <c r="A75" s="26" t="s">
        <v>22</v>
      </c>
      <c r="B75" s="27"/>
    </row>
    <row r="76" spans="1:2" ht="15.75">
      <c r="A76" s="26" t="s">
        <v>23</v>
      </c>
      <c r="B76" s="27">
        <f>B79+B91</f>
        <v>2890</v>
      </c>
    </row>
    <row r="77" spans="1:2" ht="15.75">
      <c r="A77" s="26" t="s">
        <v>13</v>
      </c>
      <c r="B77" s="27"/>
    </row>
    <row r="78" spans="1:2" ht="31.5">
      <c r="A78" s="37" t="s">
        <v>24</v>
      </c>
      <c r="B78" s="27"/>
    </row>
    <row r="79" spans="1:2" ht="31.5">
      <c r="A79" s="26" t="s">
        <v>25</v>
      </c>
      <c r="B79" s="27">
        <f>B89+B90</f>
        <v>2890</v>
      </c>
    </row>
    <row r="80" spans="1:2" ht="15.75">
      <c r="A80" s="26" t="s">
        <v>15</v>
      </c>
      <c r="B80" s="27"/>
    </row>
    <row r="81" spans="1:2" ht="15.75">
      <c r="A81" s="26" t="s">
        <v>26</v>
      </c>
      <c r="B81" s="27"/>
    </row>
    <row r="82" spans="1:2" ht="15.75">
      <c r="A82" s="26" t="s">
        <v>27</v>
      </c>
      <c r="B82" s="27"/>
    </row>
    <row r="83" spans="1:2" ht="15.75">
      <c r="A83" s="26" t="s">
        <v>28</v>
      </c>
      <c r="B83" s="27"/>
    </row>
    <row r="84" spans="1:2" ht="15.75">
      <c r="A84" s="26" t="s">
        <v>29</v>
      </c>
      <c r="B84" s="27"/>
    </row>
    <row r="85" spans="1:2" ht="15.75">
      <c r="A85" s="26" t="s">
        <v>30</v>
      </c>
      <c r="B85" s="27"/>
    </row>
    <row r="86" spans="1:2" ht="15.75">
      <c r="A86" s="26" t="s">
        <v>31</v>
      </c>
      <c r="B86" s="27"/>
    </row>
    <row r="87" spans="1:2" ht="15.75">
      <c r="A87" s="26" t="s">
        <v>32</v>
      </c>
      <c r="B87" s="27"/>
    </row>
    <row r="88" spans="1:2" ht="18" customHeight="1">
      <c r="A88" s="26" t="s">
        <v>33</v>
      </c>
      <c r="B88" s="27"/>
    </row>
    <row r="89" spans="1:2" ht="15.75">
      <c r="A89" s="26" t="s">
        <v>34</v>
      </c>
      <c r="B89" s="27">
        <v>2090</v>
      </c>
    </row>
    <row r="90" spans="1:2" ht="15.75">
      <c r="A90" s="26" t="s">
        <v>35</v>
      </c>
      <c r="B90" s="27">
        <v>800</v>
      </c>
    </row>
    <row r="91" spans="1:2" ht="31.5">
      <c r="A91" s="37" t="s">
        <v>36</v>
      </c>
      <c r="B91" s="27">
        <f>B102</f>
        <v>0</v>
      </c>
    </row>
    <row r="92" spans="1:2" ht="15.75">
      <c r="A92" s="26" t="s">
        <v>15</v>
      </c>
      <c r="B92" s="27"/>
    </row>
    <row r="93" spans="1:2" ht="15.75">
      <c r="A93" s="26" t="s">
        <v>37</v>
      </c>
      <c r="B93" s="27"/>
    </row>
    <row r="94" spans="1:2" ht="15.75">
      <c r="A94" s="26" t="s">
        <v>27</v>
      </c>
      <c r="B94" s="27"/>
    </row>
    <row r="95" spans="1:2" ht="15.75">
      <c r="A95" s="26" t="s">
        <v>28</v>
      </c>
      <c r="B95" s="27"/>
    </row>
    <row r="96" spans="1:2" ht="15.75">
      <c r="A96" s="26" t="s">
        <v>29</v>
      </c>
      <c r="B96" s="27"/>
    </row>
    <row r="97" spans="1:2" ht="15.75">
      <c r="A97" s="26" t="s">
        <v>30</v>
      </c>
      <c r="B97" s="27"/>
    </row>
    <row r="98" spans="1:2" ht="15.75">
      <c r="A98" s="26" t="s">
        <v>31</v>
      </c>
      <c r="B98" s="27"/>
    </row>
    <row r="99" spans="1:2" ht="15.75">
      <c r="A99" s="26" t="s">
        <v>32</v>
      </c>
      <c r="B99" s="27"/>
    </row>
    <row r="100" spans="1:2" ht="18" customHeight="1">
      <c r="A100" s="26" t="s">
        <v>33</v>
      </c>
      <c r="B100" s="27"/>
    </row>
    <row r="101" spans="1:2" ht="15.75">
      <c r="A101" s="26" t="s">
        <v>34</v>
      </c>
      <c r="B101" s="27"/>
    </row>
    <row r="102" spans="1:2" ht="15.75">
      <c r="A102" s="26" t="s">
        <v>35</v>
      </c>
      <c r="B102" s="27"/>
    </row>
    <row r="103" spans="1:2" ht="15.75">
      <c r="A103" s="26" t="s">
        <v>38</v>
      </c>
      <c r="B103" s="27">
        <f>B106+B121</f>
        <v>11627</v>
      </c>
    </row>
    <row r="104" spans="1:2" ht="15.75">
      <c r="A104" s="26" t="s">
        <v>13</v>
      </c>
      <c r="B104" s="27"/>
    </row>
    <row r="105" spans="1:2" ht="15.75">
      <c r="A105" s="26" t="s">
        <v>39</v>
      </c>
      <c r="B105" s="27"/>
    </row>
    <row r="106" spans="1:2" ht="31.5">
      <c r="A106" s="37" t="s">
        <v>40</v>
      </c>
      <c r="B106" s="27">
        <f>B109+B111+B112+B113+B120</f>
        <v>11627</v>
      </c>
    </row>
    <row r="107" spans="1:2" ht="15.75">
      <c r="A107" s="26" t="s">
        <v>15</v>
      </c>
      <c r="B107" s="27"/>
    </row>
    <row r="108" spans="1:2" ht="15.75">
      <c r="A108" s="26" t="s">
        <v>41</v>
      </c>
      <c r="B108" s="27"/>
    </row>
    <row r="109" spans="1:2" ht="15.75">
      <c r="A109" s="26" t="s">
        <v>42</v>
      </c>
      <c r="B109" s="27">
        <v>290</v>
      </c>
    </row>
    <row r="110" spans="1:2" ht="15.75">
      <c r="A110" s="26" t="s">
        <v>43</v>
      </c>
      <c r="B110" s="27"/>
    </row>
    <row r="111" spans="1:2" ht="15.75">
      <c r="A111" s="26" t="s">
        <v>44</v>
      </c>
      <c r="B111" s="27">
        <v>4661</v>
      </c>
    </row>
    <row r="112" spans="1:2" ht="15.75">
      <c r="A112" s="26" t="s">
        <v>45</v>
      </c>
      <c r="B112" s="27">
        <v>1708</v>
      </c>
    </row>
    <row r="113" spans="1:2" ht="15.75">
      <c r="A113" s="26" t="s">
        <v>46</v>
      </c>
      <c r="B113" s="27">
        <v>3814</v>
      </c>
    </row>
    <row r="114" spans="1:2" ht="15.75">
      <c r="A114" s="26" t="s">
        <v>47</v>
      </c>
      <c r="B114" s="27"/>
    </row>
    <row r="115" spans="1:2" ht="15.75">
      <c r="A115" s="26" t="s">
        <v>48</v>
      </c>
      <c r="B115" s="27"/>
    </row>
    <row r="116" spans="1:2" ht="15.75">
      <c r="A116" s="26" t="s">
        <v>49</v>
      </c>
      <c r="B116" s="27"/>
    </row>
    <row r="117" spans="1:2" ht="15.75">
      <c r="A117" s="26" t="s">
        <v>50</v>
      </c>
      <c r="B117" s="27"/>
    </row>
    <row r="118" spans="1:2" ht="15.75">
      <c r="A118" s="26" t="s">
        <v>51</v>
      </c>
      <c r="B118" s="27"/>
    </row>
    <row r="119" spans="1:2" ht="15.75">
      <c r="A119" s="26" t="s">
        <v>52</v>
      </c>
      <c r="B119" s="27"/>
    </row>
    <row r="120" spans="1:2" ht="15.75">
      <c r="A120" s="26" t="s">
        <v>53</v>
      </c>
      <c r="B120" s="27">
        <v>1154</v>
      </c>
    </row>
    <row r="121" spans="1:2" ht="47.25">
      <c r="A121" s="37" t="s">
        <v>54</v>
      </c>
      <c r="B121" s="27"/>
    </row>
    <row r="122" spans="1:2" ht="15.75">
      <c r="A122" s="26" t="s">
        <v>15</v>
      </c>
      <c r="B122" s="27"/>
    </row>
    <row r="123" spans="1:2" ht="15.75">
      <c r="A123" s="26" t="s">
        <v>55</v>
      </c>
      <c r="B123" s="27"/>
    </row>
    <row r="124" spans="1:2" ht="15.75">
      <c r="A124" s="26" t="s">
        <v>56</v>
      </c>
      <c r="B124" s="27"/>
    </row>
    <row r="125" spans="1:2" ht="15.75">
      <c r="A125" s="26" t="s">
        <v>57</v>
      </c>
      <c r="B125" s="27"/>
    </row>
    <row r="126" spans="1:2" ht="15.75">
      <c r="A126" s="26" t="s">
        <v>58</v>
      </c>
      <c r="B126" s="27"/>
    </row>
    <row r="127" spans="1:2" ht="15.75">
      <c r="A127" s="26" t="s">
        <v>59</v>
      </c>
      <c r="B127" s="27"/>
    </row>
    <row r="128" spans="1:2" ht="15.75">
      <c r="A128" s="26" t="s">
        <v>60</v>
      </c>
      <c r="B128" s="27"/>
    </row>
    <row r="129" spans="1:2" ht="15.75">
      <c r="A129" s="26" t="s">
        <v>61</v>
      </c>
      <c r="B129" s="27"/>
    </row>
    <row r="130" spans="1:2" ht="15.75">
      <c r="A130" s="26" t="s">
        <v>62</v>
      </c>
      <c r="B130" s="27"/>
    </row>
    <row r="131" spans="1:2" ht="15.75">
      <c r="A131" s="26" t="s">
        <v>63</v>
      </c>
      <c r="B131" s="27"/>
    </row>
    <row r="132" spans="1:2" ht="15.75">
      <c r="A132" s="26" t="s">
        <v>64</v>
      </c>
      <c r="B132" s="27"/>
    </row>
    <row r="133" spans="1:2" ht="15.75">
      <c r="A133" s="26" t="s">
        <v>65</v>
      </c>
      <c r="B133" s="27"/>
    </row>
    <row r="134" spans="1:2" ht="15.75">
      <c r="A134" s="26" t="s">
        <v>66</v>
      </c>
      <c r="B134" s="27"/>
    </row>
    <row r="135" spans="1:2" ht="15.75">
      <c r="A135" s="26" t="s">
        <v>67</v>
      </c>
      <c r="B135" s="27"/>
    </row>
    <row r="136" spans="1:15" s="2" customFormat="1" ht="15.75">
      <c r="A136" s="26" t="s">
        <v>68</v>
      </c>
      <c r="B136" s="27"/>
      <c r="C136" s="3"/>
      <c r="D136" s="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2" ht="15.75">
      <c r="A137" s="30" t="s">
        <v>69</v>
      </c>
      <c r="B137" s="31">
        <f>B139+B142+B143</f>
        <v>54499152</v>
      </c>
    </row>
    <row r="138" spans="1:15" s="1" customFormat="1" ht="15.75">
      <c r="A138" s="26" t="s">
        <v>15</v>
      </c>
      <c r="B138" s="27"/>
      <c r="C138" s="3"/>
      <c r="D138" s="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2" ht="15.75">
      <c r="A139" s="26" t="s">
        <v>70</v>
      </c>
      <c r="B139" s="27">
        <f>'3-ИНТЕР'!B139+'В-Калиновский'!B139+Верхнемакеевский!B139+'В-Свечники'!B139+Индустриальный!B139+'Кашарский СКАЗКА'!B139+'Киевский Зарянка'!B139+'Киевский Тополек'!B139+Кривошлыковский!B139+'Н-Калиновский'!B139+Первомайский!B139+Пономари!B139+Поповский!B139+Россошанский!B139+Сариновский!B139+Сергеевский!B139+'Кашарский Тополек'!B139+Подтелковский!B139</f>
        <v>51343400</v>
      </c>
    </row>
    <row r="140" spans="1:4" ht="15.75">
      <c r="A140" s="26" t="s">
        <v>71</v>
      </c>
      <c r="B140" s="27">
        <f>'3-ИНТЕР'!B140+'В-Калиновский'!B140+Верхнемакеевский!B140+'В-Свечники'!B140+Индустриальный!B140+'Кашарский СКАЗКА'!B140+'Киевский Зарянка'!B140+'Киевский Тополек'!B140+Кривошлыковский!B140+'Н-Калиновский'!B140+Первомайский!B140+Пономари!B140+Поповский!B140+Россошанский!B140+Сариновский!B140+Сергеевский!B140+'Кашарский Тополек'!B140+Подтелковский!B140</f>
        <v>0</v>
      </c>
      <c r="D140" s="29"/>
    </row>
    <row r="141" spans="1:2" ht="15.75">
      <c r="A141" s="26" t="s">
        <v>72</v>
      </c>
      <c r="B141" s="27">
        <f>'3-ИНТЕР'!B141+'В-Калиновский'!B141+Верхнемакеевский!B141+'В-Свечники'!B141+Индустриальный!B141+'Кашарский СКАЗКА'!B141+'Киевский Зарянка'!B141+'Киевский Тополек'!B141+Кривошлыковский!B141+'Н-Калиновский'!B141+Первомайский!B141+Пономари!B141+Поповский!B141+Россошанский!B141+Сариновский!B141+Сергеевский!B141+'Кашарский Тополек'!B141+Подтелковский!B141</f>
        <v>0</v>
      </c>
    </row>
    <row r="142" spans="1:15" s="1" customFormat="1" ht="15.75">
      <c r="A142" s="28" t="s">
        <v>122</v>
      </c>
      <c r="B142" s="27">
        <f>'3-ИНТЕР'!B142+'В-Калиновский'!B142+Верхнемакеевский!B142+'В-Свечники'!B142+Индустриальный!B142+'Кашарский СКАЗКА'!B142+'Киевский Зарянка'!B142+'Киевский Тополек'!B142+Кривошлыковский!B142+'Н-Калиновский'!B142+Первомайский!B142+Пономари!B142+Поповский!B142+Россошанский!B142+Сариновский!B142+Сергеевский!B142+'Кашарский Тополек'!B142+Подтелковский!B142</f>
        <v>696452</v>
      </c>
      <c r="C142" s="3"/>
      <c r="D142" s="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s="1" customFormat="1" ht="47.25">
      <c r="A143" s="26" t="s">
        <v>73</v>
      </c>
      <c r="B143" s="27">
        <f>'3-ИНТЕР'!B143+'В-Калиновский'!B143+Верхнемакеевский!B143+'В-Свечники'!B143+Индустриальный!B143+'Кашарский СКАЗКА'!B143+'Киевский Зарянка'!B143+'Киевский Тополек'!B143+Кривошлыковский!B143+'Н-Калиновский'!B143+Первомайский!B143+Пономари!B143+Поповский!B143+Россошанский!B143+Сариновский!B143+Сергеевский!B143+'Кашарский Тополек'!B143+Подтелковский!B143</f>
        <v>2459300</v>
      </c>
      <c r="C143" s="3"/>
      <c r="D143" s="5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2" ht="15.75">
      <c r="A144" s="26" t="s">
        <v>15</v>
      </c>
      <c r="B144" s="27"/>
    </row>
    <row r="145" spans="1:2" ht="15.75">
      <c r="A145" s="26" t="s">
        <v>74</v>
      </c>
      <c r="B145" s="27">
        <f>'3-ИНТЕР'!B145+'В-Калиновский'!B145+Верхнемакеевский!B145+'В-Свечники'!B145+Индустриальный!B145+'Кашарский СКАЗКА'!B145+'Киевский Зарянка'!B145+'Киевский Тополек'!B145+Кривошлыковский!B145+'Н-Калиновский'!B145+Первомайский!B145+Пономари!B145+Поповский!B145+Россошанский!B145+Сариновский!B145+Сергеевский!B145+'Кашарский Тополек'!B145+Подтелковский!B145</f>
        <v>2459300</v>
      </c>
    </row>
    <row r="146" spans="1:2" ht="15.75">
      <c r="A146" s="26" t="s">
        <v>75</v>
      </c>
      <c r="B146" s="27"/>
    </row>
    <row r="147" spans="1:2" ht="15.75">
      <c r="A147" s="26" t="s">
        <v>76</v>
      </c>
      <c r="B147" s="27">
        <f>'3-ИНТЕР'!B147+'В-Калиновский'!B147+Верхнемакеевский!B147+'В-Свечники'!B147+Индустриальный!B147+'Кашарский СКАЗКА'!B147+'Киевский Зарянка'!B147+'Киевский Тополек'!B147+Кривошлыковский!B147+'Н-Калиновский'!B147+Первомайский!B147+Пономари!B147+Поповский!B147+Россошанский!B147+Сариновский!B147+Сергеевский!B147+'Кашарский Тополек'!B147+Подтелковский!B147</f>
        <v>0</v>
      </c>
    </row>
    <row r="148" spans="1:2" ht="15.75">
      <c r="A148" s="26" t="s">
        <v>15</v>
      </c>
      <c r="B148" s="27"/>
    </row>
    <row r="149" spans="1:2" ht="15.75">
      <c r="A149" s="26" t="s">
        <v>77</v>
      </c>
      <c r="B149" s="27"/>
    </row>
    <row r="150" spans="1:15" s="2" customFormat="1" ht="15.75">
      <c r="A150" s="30" t="s">
        <v>78</v>
      </c>
      <c r="B150" s="31">
        <f>'3-ИНТЕР'!B150+'В-Калиновский'!B150+Верхнемакеевский!B150+'В-Свечники'!B150+Индустриальный!B150+'Кашарский СКАЗКА'!B150+'Киевский Зарянка'!B150+'Киевский Тополек'!B150+Кривошлыковский!B150+'Н-Калиновский'!B150+Первомайский!B150+Пономари!B150+Поповский!B150+Россошанский!B150+Сариновский!B150+Сергеевский!B150+'Кашарский Тополек'!B150+Подтелковский!B150</f>
        <v>54499152</v>
      </c>
      <c r="C150" s="3"/>
      <c r="D150" s="5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2" ht="15.75">
      <c r="A151" s="26" t="s">
        <v>15</v>
      </c>
      <c r="B151" s="27"/>
    </row>
    <row r="152" spans="1:2" ht="15.75">
      <c r="A152" s="32" t="s">
        <v>79</v>
      </c>
      <c r="B152" s="27">
        <f>'3-ИНТЕР'!B152+'В-Калиновский'!B152+Верхнемакеевский!B152+'В-Свечники'!B152+Индустриальный!B152+'Кашарский СКАЗКА'!B152+'Киевский Зарянка'!B152+'Киевский Тополек'!B152+Кривошлыковский!B152+'Н-Калиновский'!B152+Первомайский!B152+Пономари!B152+Поповский!B152+Россошанский!B152+Сариновский!B152+Сергеевский!B152+'Кашарский Тополек'!B152+Подтелковский!B152</f>
        <v>35574200</v>
      </c>
    </row>
    <row r="153" spans="1:2" ht="15.75">
      <c r="A153" s="26" t="s">
        <v>13</v>
      </c>
      <c r="B153" s="27"/>
    </row>
    <row r="154" spans="1:15" s="1" customFormat="1" ht="15.75">
      <c r="A154" s="26" t="s">
        <v>80</v>
      </c>
      <c r="B154" s="27">
        <f>'3-ИНТЕР'!B154+'В-Калиновский'!B154+Верхнемакеевский!B154+'В-Свечники'!B154+Индустриальный!B154+'Кашарский СКАЗКА'!B154+'Киевский Зарянка'!B154+'Киевский Тополек'!B154+Кривошлыковский!B154+'Н-Калиновский'!B154+Первомайский!B154+Пономари!B154+Поповский!B154+Россошанский!B154+Сариновский!B154+Сергеевский!B154+'Кашарский Тополек'!B154+Подтелковский!B154</f>
        <v>27249400</v>
      </c>
      <c r="C154" s="3"/>
      <c r="D154" s="5"/>
      <c r="E154" s="36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s="1" customFormat="1" ht="15.75">
      <c r="A155" s="26" t="s">
        <v>81</v>
      </c>
      <c r="B155" s="27">
        <f>'3-ИНТЕР'!B155+'В-Калиновский'!B155+Верхнемакеевский!B155+'В-Свечники'!B155+Индустриальный!B155+'Кашарский СКАЗКА'!B155+'Киевский Зарянка'!B155+'Киевский Тополек'!B155+Кривошлыковский!B155+'Н-Калиновский'!B155+Первомайский!B155+Пономари!B155+Поповский!B155+Россошанский!B155+Сариновский!B155+Сергеевский!B155+'Кашарский Тополек'!B155+Подтелковский!B155</f>
        <v>95400</v>
      </c>
      <c r="C155" s="3"/>
      <c r="D155" s="5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s="1" customFormat="1" ht="15.75">
      <c r="A156" s="26" t="s">
        <v>82</v>
      </c>
      <c r="B156" s="27">
        <f>'3-ИНТЕР'!B156+'В-Калиновский'!B156+Верхнемакеевский!B156+'В-Свечники'!B156+Индустриальный!B156+'Кашарский СКАЗКА'!B156+'Киевский Зарянка'!B156+'Киевский Тополек'!B156+Кривошлыковский!B156+'Н-Калиновский'!B156+Первомайский!B156+Пономари!B156+Поповский!B156+Россошанский!B156+Сариновский!B156+Сергеевский!B156+'Кашарский Тополек'!B156+Подтелковский!B156</f>
        <v>8229400</v>
      </c>
      <c r="C156" s="3"/>
      <c r="D156" s="5"/>
      <c r="E156" s="36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2" ht="15.75">
      <c r="A157" s="32" t="s">
        <v>83</v>
      </c>
      <c r="B157" s="27">
        <f>'3-ИНТЕР'!B157+'В-Калиновский'!B157+Верхнемакеевский!B157+'В-Свечники'!B157+Индустриальный!B157+'Кашарский СКАЗКА'!B157+'Киевский Зарянка'!B157+'Киевский Тополек'!B157+Кривошлыковский!B157+'Н-Калиновский'!B157+Первомайский!B157+Пономари!B157+Поповский!B157+Россошанский!B157+Сариновский!B157+Сергеевский!B157+'Кашарский Тополек'!B157+Подтелковский!B157</f>
        <v>5239900</v>
      </c>
    </row>
    <row r="158" spans="1:2" ht="15.75">
      <c r="A158" s="26" t="s">
        <v>13</v>
      </c>
      <c r="B158" s="27"/>
    </row>
    <row r="159" spans="1:15" s="1" customFormat="1" ht="15.75">
      <c r="A159" s="26" t="s">
        <v>84</v>
      </c>
      <c r="B159" s="27">
        <f>'3-ИНТЕР'!B159+'В-Калиновский'!B159+Верхнемакеевский!B159+'В-Свечники'!B159+Индустриальный!B159+'Кашарский СКАЗКА'!B159+'Киевский Зарянка'!B159+'Киевский Тополек'!B159+Кривошлыковский!B159+'Н-Калиновский'!B159+Первомайский!B159+Пономари!B159+Поповский!B159+Россошанский!B159+Сариновский!B159+Сергеевский!B159+'Кашарский Тополек'!B159+Подтелковский!B159</f>
        <v>76500</v>
      </c>
      <c r="C159" s="3"/>
      <c r="D159" s="5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s="1" customFormat="1" ht="15.75">
      <c r="A160" s="26" t="s">
        <v>85</v>
      </c>
      <c r="B160" s="27">
        <f>'3-ИНТЕР'!B160+'В-Калиновский'!B160+Верхнемакеевский!B160+'В-Свечники'!B160+Индустриальный!B160+'Кашарский СКАЗКА'!B160+'Киевский Зарянка'!B160+'Киевский Тополек'!B160+Кривошлыковский!B160+'Н-Калиновский'!B160+Первомайский!B160+Пономари!B160+Поповский!B160+Россошанский!B160+Сариновский!B160+Сергеевский!B160+'Кашарский Тополек'!B160+Подтелковский!B160</f>
        <v>0</v>
      </c>
      <c r="C160" s="3"/>
      <c r="D160" s="5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s="1" customFormat="1" ht="15.75">
      <c r="A161" s="26" t="s">
        <v>86</v>
      </c>
      <c r="B161" s="27">
        <f>'3-ИНТЕР'!B161+'В-Калиновский'!B161+Верхнемакеевский!B161+'В-Свечники'!B161+Индустриальный!B161+'Кашарский СКАЗКА'!B161+'Киевский Зарянка'!B161+'Киевский Тополек'!B161+Кривошлыковский!B161+'Н-Калиновский'!B161+Первомайский!B161+Пономари!B161+Поповский!B161+Россошанский!B161+Сариновский!B161+Сергеевский!B161+'Кашарский Тополек'!B161+Подтелковский!B161</f>
        <v>2763200</v>
      </c>
      <c r="C161" s="3"/>
      <c r="D161" s="5"/>
      <c r="E161" s="36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s="1" customFormat="1" ht="15.75">
      <c r="A162" s="26" t="s">
        <v>87</v>
      </c>
      <c r="B162" s="27">
        <f>'3-ИНТЕР'!B162+'В-Калиновский'!B162+Верхнемакеевский!B162+'В-Свечники'!B162+Индустриальный!B162+'Кашарский СКАЗКА'!B162+'Киевский Зарянка'!B162+'Киевский Тополек'!B162+Кривошлыковский!B162+'Н-Калиновский'!B162+Первомайский!B162+Пономари!B162+Поповский!B162+Россошанский!B162+Сариновский!B162+Сергеевский!B162+'Кашарский Тополек'!B162+Подтелковский!B162</f>
        <v>0</v>
      </c>
      <c r="C162" s="3"/>
      <c r="D162" s="5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s="1" customFormat="1" ht="15.75">
      <c r="A163" s="26" t="s">
        <v>88</v>
      </c>
      <c r="B163" s="27">
        <f>'3-ИНТЕР'!B163+'В-Калиновский'!B163+Верхнемакеевский!B163+'В-Свечники'!B163+Индустриальный!B163+'Кашарский СКАЗКА'!B163+'Киевский Зарянка'!B163+'Киевский Тополек'!B163+Кривошлыковский!B163+'Н-Калиновский'!B163+Первомайский!B163+Пономари!B163+Поповский!B163+Россошанский!B163+Сариновский!B163+Сергеевский!B163+'Кашарский Тополек'!B163+Подтелковский!B163</f>
        <v>1214600</v>
      </c>
      <c r="C163" s="3"/>
      <c r="D163" s="5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s="1" customFormat="1" ht="15.75">
      <c r="A164" s="26" t="s">
        <v>89</v>
      </c>
      <c r="B164" s="27">
        <f>'3-ИНТЕР'!B164+'В-Калиновский'!B164+Верхнемакеевский!B164+'В-Свечники'!B164+Индустриальный!B164+'Кашарский СКАЗКА'!B164+'Киевский Зарянка'!B164+'Киевский Тополек'!B164+Кривошлыковский!B164+'Н-Калиновский'!B164+Первомайский!B164+Пономари!B164+Поповский!B164+Россошанский!B164+Сариновский!B164+Сергеевский!B164+'Кашарский Тополек'!B164+Подтелковский!B164</f>
        <v>1185600</v>
      </c>
      <c r="C164" s="3"/>
      <c r="D164" s="5"/>
      <c r="E164" s="36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s="1" customFormat="1" ht="15.75">
      <c r="A165" s="32" t="s">
        <v>90</v>
      </c>
      <c r="B165" s="27">
        <f>'3-ИНТЕР'!B165+'В-Калиновский'!B165+Верхнемакеевский!B165+'В-Свечники'!B165+Индустриальный!B165+'Кашарский СКАЗКА'!B165+'Киевский Зарянка'!B165+'Киевский Тополек'!B165+Кривошлыковский!B165+'Н-Калиновский'!B165+Первомайский!B165+Пономари!B165+Поповский!B165+Россошанский!B165+Сариновский!B165+Сергеевский!B165+'Кашарский Тополек'!B165+Подтелковский!B165</f>
        <v>286300</v>
      </c>
      <c r="C165" s="3"/>
      <c r="D165" s="5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s="1" customFormat="1" ht="15.75">
      <c r="A166" s="32" t="s">
        <v>128</v>
      </c>
      <c r="B166" s="27">
        <f>'3-ИНТЕР'!B166+'В-Калиновский'!B166+Верхнемакеевский!B166+'В-Свечники'!B166+Индустриальный!B166+'Кашарский СКАЗКА'!B166+'Киевский Зарянка'!B166+'Киевский Тополек'!B166+Кривошлыковский!B166+'Н-Калиновский'!B166+Первомайский!B166+Пономари!B166+Поповский!B166+Россошанский!B166+Сариновский!B166+Сергеевский!B166+'Кашарский Тополек'!B166+Подтелковский!B166</f>
        <v>696452</v>
      </c>
      <c r="C166" s="3"/>
      <c r="D166" s="5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s="1" customFormat="1" ht="15.75">
      <c r="A167" s="26" t="s">
        <v>129</v>
      </c>
      <c r="B167" s="27">
        <f>'3-ИНТЕР'!B167+'В-Калиновский'!B167+Верхнемакеевский!B167+'В-Свечники'!B167+Индустриальный!B167+'Кашарский СКАЗКА'!B167+'Киевский Зарянка'!B167+'Киевский Тополек'!B167+Кривошлыковский!B167+'Н-Калиновский'!B167+Первомайский!B167+Пономари!B167+Поповский!B167+Россошанский!B167+Сариновский!B167+Сергеевский!B167+'Кашарский Тополек'!B167+Подтелковский!B167</f>
        <v>696452</v>
      </c>
      <c r="C167" s="3"/>
      <c r="D167" s="5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s="1" customFormat="1" ht="15.75">
      <c r="A168" s="32" t="s">
        <v>91</v>
      </c>
      <c r="B168" s="27">
        <f>'3-ИНТЕР'!B168+'В-Калиновский'!B168+Верхнемакеевский!B168+'В-Свечники'!B168+Индустриальный!B168+'Кашарский СКАЗКА'!B168+'Киевский Зарянка'!B168+'Киевский Тополек'!B168+Кривошлыковский!B168+'Н-Калиновский'!B168+Первомайский!B168+Пономари!B168+Поповский!B168+Россошанский!B168+Сариновский!B168+Сергеевский!B168+'Кашарский Тополек'!B168+Подтелковский!B168</f>
        <v>12702300</v>
      </c>
      <c r="C168" s="23"/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2" ht="15.75">
      <c r="A169" s="26" t="s">
        <v>13</v>
      </c>
      <c r="B169" s="27"/>
    </row>
    <row r="170" spans="1:2" ht="15.75">
      <c r="A170" s="26" t="s">
        <v>92</v>
      </c>
      <c r="B170" s="27">
        <f>'3-ИНТЕР'!B170+'В-Калиновский'!B170+Верхнемакеевский!B170+'В-Свечники'!B170+Индустриальный!B170+'Кашарский СКАЗКА'!B170+'Киевский Зарянка'!B170+'Киевский Тополек'!B170+Кривошлыковский!B170+'Н-Калиновский'!B170+Первомайский!B170+Пономари!B170+Поповский!B170+Россошанский!B170+Сариновский!B170+Сергеевский!B170+'Кашарский Тополек'!B170+Подтелковский!B170</f>
        <v>0</v>
      </c>
    </row>
    <row r="171" spans="1:2" ht="15.75">
      <c r="A171" s="26" t="s">
        <v>93</v>
      </c>
      <c r="B171" s="27">
        <f>'3-ИНТЕР'!B171+'В-Калиновский'!B171+Верхнемакеевский!B171+'В-Свечники'!B171+Индустриальный!B171+'Кашарский СКАЗКА'!B171+'Киевский Зарянка'!B171+'Киевский Тополек'!B171+Кривошлыковский!B171+'Н-Калиновский'!B171+Первомайский!B171+Пономари!B171+Поповский!B171+Россошанский!B171+Сариновский!B171+Сергеевский!B171+'Кашарский Тополек'!B171+Подтелковский!B171</f>
        <v>0</v>
      </c>
    </row>
    <row r="172" spans="1:2" ht="15.75">
      <c r="A172" s="26" t="s">
        <v>94</v>
      </c>
      <c r="B172" s="27">
        <f>'3-ИНТЕР'!B172+'В-Калиновский'!B172+Верхнемакеевский!B172+'В-Свечники'!B172+Индустриальный!B172+'Кашарский СКАЗКА'!B172+'Киевский Зарянка'!B172+'Киевский Тополек'!B172+Кривошлыковский!B172+'Н-Калиновский'!B172+Первомайский!B172+Пономари!B172+Поповский!B172+Россошанский!B172+Сариновский!B172+Сергеевский!B172+'Кашарский Тополек'!B172+Подтелковский!B172</f>
        <v>0</v>
      </c>
    </row>
    <row r="173" spans="1:15" s="1" customFormat="1" ht="15.75">
      <c r="A173" s="26" t="s">
        <v>95</v>
      </c>
      <c r="B173" s="27">
        <f>'3-ИНТЕР'!B173+'В-Калиновский'!B173+Верхнемакеевский!B173+'В-Свечники'!B173+Индустриальный!B173+'Кашарский СКАЗКА'!B173+'Киевский Зарянка'!B173+'Киевский Тополек'!B173+Кривошлыковский!B173+'Н-Калиновский'!B173+Первомайский!B173+Пономари!B173+Поповский!B173+Россошанский!B173+Сариновский!B173+Сергеевский!B173+'Кашарский Тополек'!B173+Подтелковский!B173</f>
        <v>12702300</v>
      </c>
      <c r="C173" s="3"/>
      <c r="D173" s="5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2" ht="15.75">
      <c r="A174" s="26" t="s">
        <v>96</v>
      </c>
      <c r="B174" s="27"/>
    </row>
    <row r="175" spans="1:2" ht="20.25" customHeight="1">
      <c r="A175" s="26" t="s">
        <v>13</v>
      </c>
      <c r="B175" s="27"/>
    </row>
    <row r="176" spans="1:2" ht="31.5">
      <c r="A176" s="26" t="s">
        <v>97</v>
      </c>
      <c r="B176" s="27">
        <f>'3-ИНТЕР'!B176+'В-Калиновский'!B176+Верхнемакеевский!B176+'В-Свечники'!B176+Индустриальный!B176+'Кашарский СКАЗКА'!B176+'Киевский Зарянка'!B176+'Киевский Тополек'!B176+Кривошлыковский!B176+'Н-Калиновский'!B176+Первомайский!B176+Пономари!B176+Поповский!B176+Россошанский!B176+Сариновский!B176+Сергеевский!B176+'Кашарский Тополек'!B176+Подтелковский!B176</f>
        <v>0</v>
      </c>
    </row>
    <row r="177" spans="1:2" ht="15.75">
      <c r="A177" s="26" t="s">
        <v>98</v>
      </c>
      <c r="B177" s="27"/>
    </row>
    <row r="178" spans="1:2" ht="15.75">
      <c r="A178" s="26" t="s">
        <v>99</v>
      </c>
      <c r="B178" s="27">
        <f>'3-ИНТЕР'!B178+'В-Калиновский'!B178+Верхнемакеевский!B178+'В-Свечники'!B178+Индустриальный!B178+'Кашарский СКАЗКА'!B178+'Киевский Зарянка'!B178+'Киевский Тополек'!B178+Кривошлыковский!B178+'Н-Калиновский'!B178+Первомайский!B178+Пономари!B178+Поповский!B178+Россошанский!B178+Сариновский!B178+Сергеевский!B178+'Кашарский Тополек'!B178+Подтелковский!B178</f>
        <v>0</v>
      </c>
    </row>
    <row r="179" ht="18.75">
      <c r="A179" s="10"/>
    </row>
    <row r="180" spans="1:2" ht="18.75">
      <c r="A180" s="38"/>
      <c r="B180" s="38"/>
    </row>
    <row r="181" spans="1:2" ht="18.75" customHeight="1">
      <c r="A181" s="40" t="s">
        <v>143</v>
      </c>
      <c r="B181" s="40"/>
    </row>
    <row r="182" spans="1:2" ht="3.75" customHeight="1">
      <c r="A182" s="38" t="s">
        <v>140</v>
      </c>
      <c r="B182" s="38"/>
    </row>
    <row r="183" spans="1:2" ht="11.25" customHeight="1">
      <c r="A183" s="39" t="s">
        <v>142</v>
      </c>
      <c r="B183" s="39"/>
    </row>
    <row r="184" ht="15">
      <c r="A184" s="12" t="s">
        <v>100</v>
      </c>
    </row>
    <row r="185" spans="1:2" ht="17.25" customHeight="1">
      <c r="A185" s="41" t="s">
        <v>175</v>
      </c>
      <c r="B185" s="42"/>
    </row>
    <row r="186" spans="1:2" ht="14.25" customHeight="1">
      <c r="A186" s="40"/>
      <c r="B186" s="40"/>
    </row>
    <row r="187" spans="1:2" ht="6" customHeight="1">
      <c r="A187" s="40" t="s">
        <v>139</v>
      </c>
      <c r="B187" s="40"/>
    </row>
    <row r="188" spans="1:2" ht="12.75" customHeight="1">
      <c r="A188" s="39"/>
      <c r="B188" s="39"/>
    </row>
    <row r="189" spans="1:2" ht="9.75" customHeight="1">
      <c r="A189" s="33"/>
      <c r="B189" s="34"/>
    </row>
    <row r="190" spans="1:2" ht="21" customHeight="1">
      <c r="A190" s="40"/>
      <c r="B190" s="40"/>
    </row>
    <row r="191" spans="1:2" ht="14.25" customHeight="1">
      <c r="A191" s="40"/>
      <c r="B191" s="40"/>
    </row>
    <row r="192" spans="1:2" ht="4.5" customHeight="1">
      <c r="A192" s="40" t="s">
        <v>141</v>
      </c>
      <c r="B192" s="40"/>
    </row>
    <row r="193" spans="1:2" ht="12.75" customHeight="1">
      <c r="A193" s="39"/>
      <c r="B193" s="39"/>
    </row>
    <row r="194" spans="1:2" ht="18.75">
      <c r="A194" s="41"/>
      <c r="B194" s="42"/>
    </row>
    <row r="195" spans="1:2" ht="15.75">
      <c r="A195" s="35"/>
      <c r="B195" s="34"/>
    </row>
  </sheetData>
  <sheetProtection/>
  <mergeCells count="48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4:B14"/>
    <mergeCell ref="A15:B15"/>
    <mergeCell ref="A17:B17"/>
    <mergeCell ref="A33:B33"/>
    <mergeCell ref="A39:B39"/>
    <mergeCell ref="A41:B41"/>
    <mergeCell ref="A42:B42"/>
    <mergeCell ref="A43:B43"/>
    <mergeCell ref="A44:B44"/>
    <mergeCell ref="A56:B56"/>
    <mergeCell ref="A45:B45"/>
    <mergeCell ref="A46:B46"/>
    <mergeCell ref="A47:B47"/>
    <mergeCell ref="A48:B48"/>
    <mergeCell ref="A49:B49"/>
    <mergeCell ref="A50:B50"/>
    <mergeCell ref="A57:B57"/>
    <mergeCell ref="A58:B58"/>
    <mergeCell ref="A59:B59"/>
    <mergeCell ref="A60:B60"/>
    <mergeCell ref="A61:B61"/>
    <mergeCell ref="A51:B51"/>
    <mergeCell ref="A52:B52"/>
    <mergeCell ref="A53:B53"/>
    <mergeCell ref="A54:B54"/>
    <mergeCell ref="A55:B55"/>
    <mergeCell ref="A194:B194"/>
    <mergeCell ref="A181:B181"/>
    <mergeCell ref="A182:B182"/>
    <mergeCell ref="A183:B183"/>
    <mergeCell ref="A185:B185"/>
    <mergeCell ref="A186:B186"/>
    <mergeCell ref="A187:B187"/>
    <mergeCell ref="A180:B180"/>
    <mergeCell ref="A188:B188"/>
    <mergeCell ref="A190:B190"/>
    <mergeCell ref="A191:B191"/>
    <mergeCell ref="A192:B192"/>
    <mergeCell ref="A193:B193"/>
  </mergeCells>
  <printOptions/>
  <pageMargins left="0.7086614173228347" right="0.2362204724409449" top="0.6299212598425197" bottom="0.5118110236220472" header="0.31496062992125984" footer="0.31496062992125984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O194"/>
  <sheetViews>
    <sheetView zoomScalePageLayoutView="0" workbookViewId="0" topLeftCell="A173">
      <selection activeCell="D187" sqref="D187"/>
    </sheetView>
  </sheetViews>
  <sheetFormatPr defaultColWidth="9.140625" defaultRowHeight="15"/>
  <cols>
    <col min="1" max="1" width="73.140625" style="3" customWidth="1"/>
    <col min="2" max="2" width="15.8515625" style="22" customWidth="1"/>
    <col min="3" max="3" width="9.140625" style="3" customWidth="1"/>
    <col min="4" max="4" width="9.140625" style="5" customWidth="1"/>
    <col min="5" max="16384" width="9.140625" style="3" customWidth="1"/>
  </cols>
  <sheetData>
    <row r="1" spans="1:2" ht="18.75">
      <c r="A1" s="54"/>
      <c r="B1" s="54"/>
    </row>
    <row r="2" spans="1:2" ht="15">
      <c r="A2" s="50" t="s">
        <v>0</v>
      </c>
      <c r="B2" s="50"/>
    </row>
    <row r="3" spans="1:2" ht="15">
      <c r="A3" s="55" t="s">
        <v>105</v>
      </c>
      <c r="B3" s="55"/>
    </row>
    <row r="4" spans="1:2" ht="15">
      <c r="A4" s="51" t="s">
        <v>107</v>
      </c>
      <c r="B4" s="51"/>
    </row>
    <row r="5" spans="1:2" ht="15">
      <c r="A5" s="55" t="s">
        <v>106</v>
      </c>
      <c r="B5" s="55"/>
    </row>
    <row r="6" spans="1:2" ht="15">
      <c r="A6" s="56" t="s">
        <v>108</v>
      </c>
      <c r="B6" s="56"/>
    </row>
    <row r="7" spans="1:2" ht="15">
      <c r="A7" s="50" t="s">
        <v>134</v>
      </c>
      <c r="B7" s="50"/>
    </row>
    <row r="8" spans="1:2" ht="15">
      <c r="A8" s="51" t="s">
        <v>1</v>
      </c>
      <c r="B8" s="51"/>
    </row>
    <row r="9" spans="1:2" ht="15">
      <c r="A9" s="52" t="s">
        <v>172</v>
      </c>
      <c r="B9" s="52"/>
    </row>
    <row r="14" spans="1:2" ht="18.75">
      <c r="A14" s="53" t="s">
        <v>2</v>
      </c>
      <c r="B14" s="53"/>
    </row>
    <row r="15" spans="1:2" ht="18.75">
      <c r="A15" s="53" t="s">
        <v>135</v>
      </c>
      <c r="B15" s="53"/>
    </row>
    <row r="17" spans="1:2" ht="19.5" thickBot="1">
      <c r="A17" s="43"/>
      <c r="B17" s="43"/>
    </row>
    <row r="18" spans="1:2" ht="19.5" thickBot="1">
      <c r="A18" s="6"/>
      <c r="B18" s="13" t="s">
        <v>3</v>
      </c>
    </row>
    <row r="19" spans="1:2" ht="19.5" thickBot="1">
      <c r="A19" s="7" t="s">
        <v>4</v>
      </c>
      <c r="B19" s="17"/>
    </row>
    <row r="20" spans="1:4" ht="38.25" thickBot="1">
      <c r="A20" s="6" t="s">
        <v>138</v>
      </c>
      <c r="B20" s="8">
        <v>41275</v>
      </c>
      <c r="D20" s="14"/>
    </row>
    <row r="21" spans="1:2" ht="19.5" thickBot="1">
      <c r="A21" s="7"/>
      <c r="B21" s="17"/>
    </row>
    <row r="22" spans="1:2" ht="32.25" thickBot="1">
      <c r="A22" s="9" t="s">
        <v>202</v>
      </c>
      <c r="B22" s="17"/>
    </row>
    <row r="23" spans="1:2" ht="19.5" thickBot="1">
      <c r="A23" s="15" t="s">
        <v>110</v>
      </c>
      <c r="B23" s="17"/>
    </row>
    <row r="24" spans="1:2" ht="19.5" thickBot="1">
      <c r="A24" s="9" t="s">
        <v>184</v>
      </c>
      <c r="B24" s="17"/>
    </row>
    <row r="25" spans="1:2" ht="19.5" thickBot="1">
      <c r="A25" s="16" t="s">
        <v>123</v>
      </c>
      <c r="B25" s="11"/>
    </row>
    <row r="26" spans="1:2" ht="19.5" thickBot="1">
      <c r="A26" s="7" t="s">
        <v>5</v>
      </c>
      <c r="B26" s="20">
        <v>71927545</v>
      </c>
    </row>
    <row r="27" spans="1:2" ht="24.75" thickBot="1">
      <c r="A27" s="6" t="s">
        <v>6</v>
      </c>
      <c r="B27" s="21" t="s">
        <v>185</v>
      </c>
    </row>
    <row r="28" spans="1:4" ht="19.5" customHeight="1" thickBot="1">
      <c r="A28" s="6" t="s">
        <v>109</v>
      </c>
      <c r="B28" s="17">
        <v>383</v>
      </c>
      <c r="D28" s="18"/>
    </row>
    <row r="29" ht="18.75">
      <c r="A29" s="10"/>
    </row>
    <row r="30" ht="18.75">
      <c r="A30" s="10"/>
    </row>
    <row r="31" ht="18.75">
      <c r="A31" s="10"/>
    </row>
    <row r="32" ht="18.75">
      <c r="A32" s="10"/>
    </row>
    <row r="33" spans="1:2" ht="18.75">
      <c r="A33" s="48" t="s">
        <v>111</v>
      </c>
      <c r="B33" s="48"/>
    </row>
    <row r="34" spans="1:2" ht="18.75">
      <c r="A34" s="19" t="s">
        <v>126</v>
      </c>
      <c r="B34" s="4"/>
    </row>
    <row r="35" spans="1:2" ht="18.75">
      <c r="A35" s="19"/>
      <c r="B35" s="4"/>
    </row>
    <row r="36" spans="1:2" ht="18.75">
      <c r="A36" s="19"/>
      <c r="B36" s="4"/>
    </row>
    <row r="37" spans="1:2" ht="18.75">
      <c r="A37" s="19"/>
      <c r="B37" s="4"/>
    </row>
    <row r="38" ht="15">
      <c r="B38" s="3"/>
    </row>
    <row r="39" spans="1:2" ht="19.5" customHeight="1">
      <c r="A39" s="43" t="s">
        <v>127</v>
      </c>
      <c r="B39" s="43"/>
    </row>
    <row r="40" spans="1:2" ht="12" customHeight="1">
      <c r="A40" s="4"/>
      <c r="B40" s="4"/>
    </row>
    <row r="41" spans="1:2" ht="18" customHeight="1">
      <c r="A41" s="38" t="s">
        <v>7</v>
      </c>
      <c r="B41" s="38"/>
    </row>
    <row r="42" spans="1:2" ht="36" customHeight="1">
      <c r="A42" s="49" t="s">
        <v>112</v>
      </c>
      <c r="B42" s="49"/>
    </row>
    <row r="43" spans="1:2" ht="18.75">
      <c r="A43" s="38" t="s">
        <v>8</v>
      </c>
      <c r="B43" s="38"/>
    </row>
    <row r="44" spans="1:2" ht="37.5" customHeight="1">
      <c r="A44" s="38" t="s">
        <v>113</v>
      </c>
      <c r="B44" s="38"/>
    </row>
    <row r="45" spans="1:2" ht="54" customHeight="1">
      <c r="A45" s="38" t="s">
        <v>114</v>
      </c>
      <c r="B45" s="38"/>
    </row>
    <row r="46" spans="1:2" ht="53.25" customHeight="1">
      <c r="A46" s="38" t="s">
        <v>115</v>
      </c>
      <c r="B46" s="38"/>
    </row>
    <row r="47" spans="1:2" ht="35.25" customHeight="1">
      <c r="A47" s="38" t="s">
        <v>124</v>
      </c>
      <c r="B47" s="38"/>
    </row>
    <row r="48" spans="1:2" ht="51.75" customHeight="1">
      <c r="A48" s="38" t="s">
        <v>116</v>
      </c>
      <c r="B48" s="38"/>
    </row>
    <row r="49" spans="1:2" ht="18.75" customHeight="1">
      <c r="A49" s="38" t="s">
        <v>117</v>
      </c>
      <c r="B49" s="38"/>
    </row>
    <row r="50" spans="1:2" ht="50.25" customHeight="1">
      <c r="A50" s="38" t="s">
        <v>118</v>
      </c>
      <c r="B50" s="38"/>
    </row>
    <row r="51" spans="1:2" ht="54.75" customHeight="1">
      <c r="A51" s="38" t="s">
        <v>119</v>
      </c>
      <c r="B51" s="38"/>
    </row>
    <row r="52" spans="1:2" ht="74.25" customHeight="1">
      <c r="A52" s="45" t="s">
        <v>120</v>
      </c>
      <c r="B52" s="45"/>
    </row>
    <row r="53" spans="1:2" ht="35.25" customHeight="1">
      <c r="A53" s="46" t="s">
        <v>121</v>
      </c>
      <c r="B53" s="46"/>
    </row>
    <row r="54" spans="1:2" ht="132.75" customHeight="1">
      <c r="A54" s="47" t="s">
        <v>166</v>
      </c>
      <c r="B54" s="47"/>
    </row>
    <row r="55" spans="1:2" ht="56.25" customHeight="1">
      <c r="A55" s="38" t="s">
        <v>167</v>
      </c>
      <c r="B55" s="38"/>
    </row>
    <row r="56" spans="1:2" ht="36.75" customHeight="1">
      <c r="A56" s="38" t="s">
        <v>131</v>
      </c>
      <c r="B56" s="38"/>
    </row>
    <row r="57" spans="1:2" ht="35.25" customHeight="1">
      <c r="A57" s="38" t="s">
        <v>130</v>
      </c>
      <c r="B57" s="38"/>
    </row>
    <row r="58" spans="1:2" ht="36" customHeight="1">
      <c r="A58" s="38" t="s">
        <v>136</v>
      </c>
      <c r="B58" s="38"/>
    </row>
    <row r="59" spans="1:2" ht="18.75">
      <c r="A59" s="38"/>
      <c r="B59" s="38"/>
    </row>
    <row r="60" spans="1:2" ht="18.75">
      <c r="A60" s="43" t="s">
        <v>9</v>
      </c>
      <c r="B60" s="43"/>
    </row>
    <row r="61" spans="1:2" ht="18.75">
      <c r="A61" s="44"/>
      <c r="B61" s="44"/>
    </row>
    <row r="62" spans="1:2" ht="18.75">
      <c r="A62" s="24" t="s">
        <v>10</v>
      </c>
      <c r="B62" s="24" t="s">
        <v>11</v>
      </c>
    </row>
    <row r="63" spans="1:2" ht="15.75">
      <c r="A63" s="25">
        <v>1</v>
      </c>
      <c r="B63" s="25">
        <v>2</v>
      </c>
    </row>
    <row r="64" spans="1:2" ht="15.75">
      <c r="A64" s="26" t="s">
        <v>12</v>
      </c>
      <c r="B64" s="27">
        <f>B66+B72</f>
        <v>881141</v>
      </c>
    </row>
    <row r="65" spans="1:2" ht="15.75">
      <c r="A65" s="26" t="s">
        <v>13</v>
      </c>
      <c r="B65" s="27"/>
    </row>
    <row r="66" spans="1:2" ht="15.75">
      <c r="A66" s="26" t="s">
        <v>14</v>
      </c>
      <c r="B66" s="27">
        <v>670648</v>
      </c>
    </row>
    <row r="67" spans="1:2" ht="15.75">
      <c r="A67" s="26" t="s">
        <v>15</v>
      </c>
      <c r="B67" s="27"/>
    </row>
    <row r="68" spans="1:2" ht="31.5">
      <c r="A68" s="26" t="s">
        <v>16</v>
      </c>
      <c r="B68" s="27">
        <v>670648</v>
      </c>
    </row>
    <row r="69" spans="1:2" ht="47.25">
      <c r="A69" s="26" t="s">
        <v>17</v>
      </c>
      <c r="B69" s="27"/>
    </row>
    <row r="70" spans="1:2" ht="47.25">
      <c r="A70" s="26" t="s">
        <v>18</v>
      </c>
      <c r="B70" s="27"/>
    </row>
    <row r="71" spans="1:2" ht="16.5" customHeight="1">
      <c r="A71" s="26" t="s">
        <v>19</v>
      </c>
      <c r="B71" s="27"/>
    </row>
    <row r="72" spans="1:2" ht="31.5">
      <c r="A72" s="26" t="s">
        <v>20</v>
      </c>
      <c r="B72" s="27">
        <v>210493</v>
      </c>
    </row>
    <row r="73" spans="1:2" ht="15.75">
      <c r="A73" s="26" t="s">
        <v>15</v>
      </c>
      <c r="B73" s="27"/>
    </row>
    <row r="74" spans="1:2" ht="17.25" customHeight="1">
      <c r="A74" s="26" t="s">
        <v>21</v>
      </c>
      <c r="B74" s="27"/>
    </row>
    <row r="75" spans="1:2" ht="15.75">
      <c r="A75" s="26" t="s">
        <v>22</v>
      </c>
      <c r="B75" s="27"/>
    </row>
    <row r="76" spans="1:2" ht="15.75">
      <c r="A76" s="26" t="s">
        <v>23</v>
      </c>
      <c r="B76" s="27">
        <f>B79+B91</f>
        <v>4895</v>
      </c>
    </row>
    <row r="77" spans="1:2" ht="15.75">
      <c r="A77" s="26" t="s">
        <v>13</v>
      </c>
      <c r="B77" s="27"/>
    </row>
    <row r="78" spans="1:2" ht="31.5">
      <c r="A78" s="37" t="s">
        <v>24</v>
      </c>
      <c r="B78" s="27"/>
    </row>
    <row r="79" spans="1:2" ht="31.5">
      <c r="A79" s="26" t="s">
        <v>25</v>
      </c>
      <c r="B79" s="27">
        <f>B89+B90</f>
        <v>57</v>
      </c>
    </row>
    <row r="80" spans="1:2" ht="15.75">
      <c r="A80" s="26" t="s">
        <v>15</v>
      </c>
      <c r="B80" s="27"/>
    </row>
    <row r="81" spans="1:2" ht="15.75">
      <c r="A81" s="26" t="s">
        <v>26</v>
      </c>
      <c r="B81" s="27"/>
    </row>
    <row r="82" spans="1:2" ht="15.75">
      <c r="A82" s="26" t="s">
        <v>27</v>
      </c>
      <c r="B82" s="27"/>
    </row>
    <row r="83" spans="1:2" ht="15.75">
      <c r="A83" s="26" t="s">
        <v>28</v>
      </c>
      <c r="B83" s="27"/>
    </row>
    <row r="84" spans="1:2" ht="15.75">
      <c r="A84" s="26" t="s">
        <v>29</v>
      </c>
      <c r="B84" s="27"/>
    </row>
    <row r="85" spans="1:2" ht="15.75">
      <c r="A85" s="26" t="s">
        <v>30</v>
      </c>
      <c r="B85" s="27"/>
    </row>
    <row r="86" spans="1:2" ht="15.75">
      <c r="A86" s="26" t="s">
        <v>31</v>
      </c>
      <c r="B86" s="27"/>
    </row>
    <row r="87" spans="1:2" ht="15.75">
      <c r="A87" s="26" t="s">
        <v>32</v>
      </c>
      <c r="B87" s="27"/>
    </row>
    <row r="88" spans="1:2" ht="18" customHeight="1">
      <c r="A88" s="26" t="s">
        <v>33</v>
      </c>
      <c r="B88" s="27"/>
    </row>
    <row r="89" spans="1:2" ht="15.75">
      <c r="A89" s="26" t="s">
        <v>34</v>
      </c>
      <c r="B89" s="27"/>
    </row>
    <row r="90" spans="1:2" ht="15.75">
      <c r="A90" s="26" t="s">
        <v>35</v>
      </c>
      <c r="B90" s="27">
        <v>57</v>
      </c>
    </row>
    <row r="91" spans="1:2" ht="31.5">
      <c r="A91" s="37" t="s">
        <v>36</v>
      </c>
      <c r="B91" s="27">
        <f>B102</f>
        <v>4838</v>
      </c>
    </row>
    <row r="92" spans="1:2" ht="15.75">
      <c r="A92" s="26" t="s">
        <v>15</v>
      </c>
      <c r="B92" s="27"/>
    </row>
    <row r="93" spans="1:2" ht="15.75">
      <c r="A93" s="26" t="s">
        <v>37</v>
      </c>
      <c r="B93" s="27"/>
    </row>
    <row r="94" spans="1:2" ht="15.75">
      <c r="A94" s="26" t="s">
        <v>27</v>
      </c>
      <c r="B94" s="27"/>
    </row>
    <row r="95" spans="1:2" ht="15.75">
      <c r="A95" s="26" t="s">
        <v>28</v>
      </c>
      <c r="B95" s="27"/>
    </row>
    <row r="96" spans="1:2" ht="15.75">
      <c r="A96" s="26" t="s">
        <v>29</v>
      </c>
      <c r="B96" s="27"/>
    </row>
    <row r="97" spans="1:2" ht="15.75">
      <c r="A97" s="26" t="s">
        <v>30</v>
      </c>
      <c r="B97" s="27"/>
    </row>
    <row r="98" spans="1:2" ht="15.75">
      <c r="A98" s="26" t="s">
        <v>31</v>
      </c>
      <c r="B98" s="27"/>
    </row>
    <row r="99" spans="1:2" ht="15.75">
      <c r="A99" s="26" t="s">
        <v>32</v>
      </c>
      <c r="B99" s="27"/>
    </row>
    <row r="100" spans="1:2" ht="18" customHeight="1">
      <c r="A100" s="26" t="s">
        <v>33</v>
      </c>
      <c r="B100" s="27"/>
    </row>
    <row r="101" spans="1:2" ht="15.75">
      <c r="A101" s="26" t="s">
        <v>34</v>
      </c>
      <c r="B101" s="27"/>
    </row>
    <row r="102" spans="1:2" ht="15.75">
      <c r="A102" s="26" t="s">
        <v>35</v>
      </c>
      <c r="B102" s="27">
        <v>4838</v>
      </c>
    </row>
    <row r="103" spans="1:2" ht="15.75">
      <c r="A103" s="26" t="s">
        <v>38</v>
      </c>
      <c r="B103" s="27">
        <f>B106+B121</f>
        <v>1963</v>
      </c>
    </row>
    <row r="104" spans="1:2" ht="15.75">
      <c r="A104" s="26" t="s">
        <v>13</v>
      </c>
      <c r="B104" s="27"/>
    </row>
    <row r="105" spans="1:2" ht="15.75">
      <c r="A105" s="26" t="s">
        <v>39</v>
      </c>
      <c r="B105" s="27"/>
    </row>
    <row r="106" spans="1:2" ht="31.5">
      <c r="A106" s="37" t="s">
        <v>40</v>
      </c>
      <c r="B106" s="27">
        <f>B109+B111+B112+B113+B120+B117+B119</f>
        <v>1963</v>
      </c>
    </row>
    <row r="107" spans="1:2" ht="15.75">
      <c r="A107" s="26" t="s">
        <v>15</v>
      </c>
      <c r="B107" s="27"/>
    </row>
    <row r="108" spans="1:2" ht="15.75">
      <c r="A108" s="26" t="s">
        <v>41</v>
      </c>
      <c r="B108" s="27"/>
    </row>
    <row r="109" spans="1:2" ht="15.75">
      <c r="A109" s="26" t="s">
        <v>42</v>
      </c>
      <c r="B109" s="27">
        <v>301</v>
      </c>
    </row>
    <row r="110" spans="1:2" ht="15.75">
      <c r="A110" s="26" t="s">
        <v>43</v>
      </c>
      <c r="B110" s="27"/>
    </row>
    <row r="111" spans="1:2" ht="15.75">
      <c r="A111" s="26" t="s">
        <v>44</v>
      </c>
      <c r="B111" s="27">
        <v>955</v>
      </c>
    </row>
    <row r="112" spans="1:2" ht="15.75">
      <c r="A112" s="26" t="s">
        <v>45</v>
      </c>
      <c r="B112" s="27"/>
    </row>
    <row r="113" spans="1:2" ht="15.75">
      <c r="A113" s="26" t="s">
        <v>46</v>
      </c>
      <c r="B113" s="27"/>
    </row>
    <row r="114" spans="1:2" ht="15.75">
      <c r="A114" s="26" t="s">
        <v>47</v>
      </c>
      <c r="B114" s="27"/>
    </row>
    <row r="115" spans="1:2" ht="15.75">
      <c r="A115" s="26" t="s">
        <v>48</v>
      </c>
      <c r="B115" s="27"/>
    </row>
    <row r="116" spans="1:2" ht="15.75">
      <c r="A116" s="26" t="s">
        <v>49</v>
      </c>
      <c r="B116" s="27"/>
    </row>
    <row r="117" spans="1:2" ht="15.75">
      <c r="A117" s="26" t="s">
        <v>50</v>
      </c>
      <c r="B117" s="27">
        <v>203</v>
      </c>
    </row>
    <row r="118" spans="1:2" ht="15.75">
      <c r="A118" s="26" t="s">
        <v>51</v>
      </c>
      <c r="B118" s="27"/>
    </row>
    <row r="119" spans="1:2" ht="15.75">
      <c r="A119" s="26" t="s">
        <v>52</v>
      </c>
      <c r="B119" s="27">
        <v>504</v>
      </c>
    </row>
    <row r="120" spans="1:2" ht="15.75">
      <c r="A120" s="26" t="s">
        <v>53</v>
      </c>
      <c r="B120" s="27"/>
    </row>
    <row r="121" spans="1:2" ht="47.25">
      <c r="A121" s="37" t="s">
        <v>54</v>
      </c>
      <c r="B121" s="27"/>
    </row>
    <row r="122" spans="1:2" ht="15.75">
      <c r="A122" s="26" t="s">
        <v>15</v>
      </c>
      <c r="B122" s="27"/>
    </row>
    <row r="123" spans="1:2" ht="15.75">
      <c r="A123" s="26" t="s">
        <v>55</v>
      </c>
      <c r="B123" s="27"/>
    </row>
    <row r="124" spans="1:2" ht="15.75">
      <c r="A124" s="26" t="s">
        <v>56</v>
      </c>
      <c r="B124" s="27"/>
    </row>
    <row r="125" spans="1:2" ht="15.75">
      <c r="A125" s="26" t="s">
        <v>57</v>
      </c>
      <c r="B125" s="27"/>
    </row>
    <row r="126" spans="1:2" ht="15.75">
      <c r="A126" s="26" t="s">
        <v>58</v>
      </c>
      <c r="B126" s="27"/>
    </row>
    <row r="127" spans="1:2" ht="15.75">
      <c r="A127" s="26" t="s">
        <v>59</v>
      </c>
      <c r="B127" s="27"/>
    </row>
    <row r="128" spans="1:2" ht="15.75">
      <c r="A128" s="26" t="s">
        <v>60</v>
      </c>
      <c r="B128" s="27"/>
    </row>
    <row r="129" spans="1:2" ht="15.75">
      <c r="A129" s="26" t="s">
        <v>61</v>
      </c>
      <c r="B129" s="27"/>
    </row>
    <row r="130" spans="1:2" ht="15.75">
      <c r="A130" s="26" t="s">
        <v>62</v>
      </c>
      <c r="B130" s="27"/>
    </row>
    <row r="131" spans="1:2" ht="15.75">
      <c r="A131" s="26" t="s">
        <v>63</v>
      </c>
      <c r="B131" s="27"/>
    </row>
    <row r="132" spans="1:2" ht="15.75">
      <c r="A132" s="26" t="s">
        <v>64</v>
      </c>
      <c r="B132" s="27"/>
    </row>
    <row r="133" spans="1:2" ht="15.75">
      <c r="A133" s="26" t="s">
        <v>65</v>
      </c>
      <c r="B133" s="27"/>
    </row>
    <row r="134" spans="1:2" ht="15.75">
      <c r="A134" s="26" t="s">
        <v>66</v>
      </c>
      <c r="B134" s="27"/>
    </row>
    <row r="135" spans="1:2" ht="15.75">
      <c r="A135" s="26" t="s">
        <v>67</v>
      </c>
      <c r="B135" s="27"/>
    </row>
    <row r="136" spans="1:15" s="2" customFormat="1" ht="15.75">
      <c r="A136" s="26" t="s">
        <v>68</v>
      </c>
      <c r="B136" s="27"/>
      <c r="C136" s="3"/>
      <c r="D136" s="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2" ht="15.75">
      <c r="A137" s="30" t="s">
        <v>69</v>
      </c>
      <c r="B137" s="31">
        <f>B139+B142+B143</f>
        <v>1614576</v>
      </c>
    </row>
    <row r="138" spans="1:15" s="1" customFormat="1" ht="15.75">
      <c r="A138" s="26" t="s">
        <v>15</v>
      </c>
      <c r="B138" s="27"/>
      <c r="C138" s="3"/>
      <c r="D138" s="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2" ht="15.75">
      <c r="A139" s="26" t="s">
        <v>70</v>
      </c>
      <c r="B139" s="27">
        <f>B152+B157+B165+309100</f>
        <v>1536300</v>
      </c>
    </row>
    <row r="140" spans="1:4" ht="15.75">
      <c r="A140" s="26" t="s">
        <v>71</v>
      </c>
      <c r="B140" s="27"/>
      <c r="D140" s="29"/>
    </row>
    <row r="141" spans="1:2" ht="15.75">
      <c r="A141" s="26" t="s">
        <v>72</v>
      </c>
      <c r="B141" s="27"/>
    </row>
    <row r="142" spans="1:15" s="1" customFormat="1" ht="15.75">
      <c r="A142" s="28" t="s">
        <v>122</v>
      </c>
      <c r="B142" s="27">
        <f>B166</f>
        <v>17526</v>
      </c>
      <c r="C142" s="3"/>
      <c r="D142" s="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s="1" customFormat="1" ht="47.25">
      <c r="A143" s="26" t="s">
        <v>73</v>
      </c>
      <c r="B143" s="27">
        <f>B145</f>
        <v>60750</v>
      </c>
      <c r="C143" s="3"/>
      <c r="D143" s="5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2" ht="15.75">
      <c r="A144" s="26" t="s">
        <v>15</v>
      </c>
      <c r="B144" s="27"/>
    </row>
    <row r="145" spans="1:2" ht="15.75">
      <c r="A145" s="26" t="s">
        <v>74</v>
      </c>
      <c r="B145" s="27">
        <v>60750</v>
      </c>
    </row>
    <row r="146" spans="1:2" ht="15.75">
      <c r="A146" s="26" t="s">
        <v>75</v>
      </c>
      <c r="B146" s="27"/>
    </row>
    <row r="147" spans="1:2" ht="15.75">
      <c r="A147" s="26" t="s">
        <v>76</v>
      </c>
      <c r="B147" s="27"/>
    </row>
    <row r="148" spans="1:2" ht="15.75">
      <c r="A148" s="26" t="s">
        <v>15</v>
      </c>
      <c r="B148" s="27"/>
    </row>
    <row r="149" spans="1:2" ht="15.75">
      <c r="A149" s="26" t="s">
        <v>77</v>
      </c>
      <c r="B149" s="27"/>
    </row>
    <row r="150" spans="1:15" s="2" customFormat="1" ht="15.75">
      <c r="A150" s="30" t="s">
        <v>78</v>
      </c>
      <c r="B150" s="31">
        <f>B152+B157+B165+B166+B168</f>
        <v>1614576</v>
      </c>
      <c r="C150" s="3"/>
      <c r="D150" s="5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2" ht="15.75">
      <c r="A151" s="26" t="s">
        <v>15</v>
      </c>
      <c r="B151" s="27"/>
    </row>
    <row r="152" spans="1:2" ht="15.75">
      <c r="A152" s="32" t="s">
        <v>79</v>
      </c>
      <c r="B152" s="27">
        <f>B154+B155+B156</f>
        <v>1061700</v>
      </c>
    </row>
    <row r="153" spans="1:2" ht="15.75">
      <c r="A153" s="26" t="s">
        <v>13</v>
      </c>
      <c r="B153" s="27"/>
    </row>
    <row r="154" spans="1:15" s="1" customFormat="1" ht="15.75">
      <c r="A154" s="26" t="s">
        <v>80</v>
      </c>
      <c r="B154" s="27">
        <v>812600</v>
      </c>
      <c r="C154" s="3"/>
      <c r="D154" s="5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s="1" customFormat="1" ht="15.75">
      <c r="A155" s="26" t="s">
        <v>81</v>
      </c>
      <c r="B155" s="27">
        <v>3600</v>
      </c>
      <c r="C155" s="3"/>
      <c r="D155" s="5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s="1" customFormat="1" ht="15.75">
      <c r="A156" s="26" t="s">
        <v>82</v>
      </c>
      <c r="B156" s="27">
        <v>245500</v>
      </c>
      <c r="C156" s="3"/>
      <c r="D156" s="5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2" ht="15.75">
      <c r="A157" s="32" t="s">
        <v>83</v>
      </c>
      <c r="B157" s="27">
        <f>B159+B160+B161+B162+B163+B164</f>
        <v>161900</v>
      </c>
    </row>
    <row r="158" spans="1:2" ht="15.75">
      <c r="A158" s="26" t="s">
        <v>13</v>
      </c>
      <c r="B158" s="27"/>
    </row>
    <row r="159" spans="1:15" s="1" customFormat="1" ht="15.75">
      <c r="A159" s="26" t="s">
        <v>84</v>
      </c>
      <c r="B159" s="27">
        <v>4500</v>
      </c>
      <c r="C159" s="35"/>
      <c r="D159" s="5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s="1" customFormat="1" ht="15.75">
      <c r="A160" s="26" t="s">
        <v>85</v>
      </c>
      <c r="B160" s="27">
        <v>0</v>
      </c>
      <c r="C160" s="3"/>
      <c r="D160" s="5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s="1" customFormat="1" ht="15.75">
      <c r="A161" s="26" t="s">
        <v>86</v>
      </c>
      <c r="B161" s="27">
        <v>33900</v>
      </c>
      <c r="C161" s="3"/>
      <c r="D161" s="5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s="1" customFormat="1" ht="15.75">
      <c r="A162" s="26" t="s">
        <v>87</v>
      </c>
      <c r="B162" s="27">
        <v>0</v>
      </c>
      <c r="C162" s="3"/>
      <c r="D162" s="5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s="1" customFormat="1" ht="15.75">
      <c r="A163" s="26" t="s">
        <v>88</v>
      </c>
      <c r="B163" s="27">
        <v>65900</v>
      </c>
      <c r="C163" s="3"/>
      <c r="D163" s="5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s="1" customFormat="1" ht="15.75">
      <c r="A164" s="26" t="s">
        <v>89</v>
      </c>
      <c r="B164" s="27">
        <v>57600</v>
      </c>
      <c r="C164" s="3"/>
      <c r="D164" s="5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s="1" customFormat="1" ht="15.75">
      <c r="A165" s="32" t="s">
        <v>90</v>
      </c>
      <c r="B165" s="27">
        <v>3600</v>
      </c>
      <c r="C165" s="3"/>
      <c r="D165" s="5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s="1" customFormat="1" ht="15.75">
      <c r="A166" s="32" t="s">
        <v>128</v>
      </c>
      <c r="B166" s="27">
        <v>17526</v>
      </c>
      <c r="C166" s="3"/>
      <c r="D166" s="5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s="1" customFormat="1" ht="15.75">
      <c r="A167" s="26" t="s">
        <v>129</v>
      </c>
      <c r="B167" s="27">
        <f>B166</f>
        <v>17526</v>
      </c>
      <c r="C167" s="3"/>
      <c r="D167" s="5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s="1" customFormat="1" ht="15.75">
      <c r="A168" s="32" t="s">
        <v>91</v>
      </c>
      <c r="B168" s="27">
        <f>B170+B171+B173</f>
        <v>369850</v>
      </c>
      <c r="C168" s="23"/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2" ht="15.75">
      <c r="A169" s="26" t="s">
        <v>13</v>
      </c>
      <c r="B169" s="27"/>
    </row>
    <row r="170" spans="1:2" ht="15.75">
      <c r="A170" s="26" t="s">
        <v>92</v>
      </c>
      <c r="B170" s="27">
        <v>0</v>
      </c>
    </row>
    <row r="171" spans="1:2" ht="15.75">
      <c r="A171" s="26" t="s">
        <v>93</v>
      </c>
      <c r="B171" s="27">
        <v>0</v>
      </c>
    </row>
    <row r="172" spans="1:2" ht="15.75">
      <c r="A172" s="26" t="s">
        <v>94</v>
      </c>
      <c r="B172" s="27">
        <v>0</v>
      </c>
    </row>
    <row r="173" spans="1:15" s="1" customFormat="1" ht="15.75">
      <c r="A173" s="26" t="s">
        <v>95</v>
      </c>
      <c r="B173" s="27">
        <f>309100+60750</f>
        <v>369850</v>
      </c>
      <c r="C173" s="3"/>
      <c r="D173" s="5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2" ht="15.75">
      <c r="A174" s="26" t="s">
        <v>96</v>
      </c>
      <c r="B174" s="27">
        <v>0</v>
      </c>
    </row>
    <row r="175" spans="1:2" ht="20.25" customHeight="1">
      <c r="A175" s="26" t="s">
        <v>13</v>
      </c>
      <c r="B175" s="27"/>
    </row>
    <row r="176" spans="1:2" ht="31.5">
      <c r="A176" s="26" t="s">
        <v>97</v>
      </c>
      <c r="B176" s="27">
        <v>0</v>
      </c>
    </row>
    <row r="177" spans="1:2" ht="15.75">
      <c r="A177" s="26" t="s">
        <v>98</v>
      </c>
      <c r="B177" s="27"/>
    </row>
    <row r="178" spans="1:2" ht="15.75">
      <c r="A178" s="26" t="s">
        <v>99</v>
      </c>
      <c r="B178" s="27"/>
    </row>
    <row r="179" ht="18.75">
      <c r="A179" s="10"/>
    </row>
    <row r="180" spans="1:2" ht="18.75">
      <c r="A180" s="38"/>
      <c r="B180" s="38"/>
    </row>
    <row r="181" spans="1:2" ht="18.75" customHeight="1">
      <c r="A181" s="38" t="s">
        <v>249</v>
      </c>
      <c r="B181" s="38"/>
    </row>
    <row r="182" spans="1:2" ht="3.75" customHeight="1">
      <c r="A182" s="38" t="s">
        <v>102</v>
      </c>
      <c r="B182" s="38"/>
    </row>
    <row r="183" spans="1:2" ht="15">
      <c r="A183" s="39" t="s">
        <v>103</v>
      </c>
      <c r="B183" s="39"/>
    </row>
    <row r="184" ht="15">
      <c r="A184" s="12" t="s">
        <v>100</v>
      </c>
    </row>
    <row r="185" spans="1:2" ht="18.75">
      <c r="A185" s="38" t="s">
        <v>101</v>
      </c>
      <c r="B185" s="38"/>
    </row>
    <row r="186" spans="1:2" ht="33.75" customHeight="1">
      <c r="A186" s="38" t="s">
        <v>250</v>
      </c>
      <c r="B186" s="38"/>
    </row>
    <row r="187" spans="1:2" ht="2.25" customHeight="1">
      <c r="A187" s="38" t="s">
        <v>102</v>
      </c>
      <c r="B187" s="38"/>
    </row>
    <row r="188" spans="1:2" ht="15">
      <c r="A188" s="39" t="s">
        <v>103</v>
      </c>
      <c r="B188" s="39"/>
    </row>
    <row r="189" ht="9.75" customHeight="1">
      <c r="A189" s="12"/>
    </row>
    <row r="190" spans="1:2" ht="21" customHeight="1">
      <c r="A190" s="38" t="s">
        <v>104</v>
      </c>
      <c r="B190" s="38"/>
    </row>
    <row r="191" spans="1:2" ht="14.25" customHeight="1">
      <c r="A191" s="38" t="s">
        <v>137</v>
      </c>
      <c r="B191" s="38"/>
    </row>
    <row r="192" spans="1:2" ht="4.5" customHeight="1">
      <c r="A192" s="38" t="s">
        <v>102</v>
      </c>
      <c r="B192" s="38"/>
    </row>
    <row r="193" spans="1:2" ht="15">
      <c r="A193" s="39" t="s">
        <v>103</v>
      </c>
      <c r="B193" s="39"/>
    </row>
    <row r="194" spans="1:2" ht="18.75">
      <c r="A194" s="41" t="s">
        <v>175</v>
      </c>
      <c r="B194" s="41"/>
    </row>
  </sheetData>
  <sheetProtection/>
  <mergeCells count="48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4:B14"/>
    <mergeCell ref="A15:B15"/>
    <mergeCell ref="A17:B17"/>
    <mergeCell ref="A33:B33"/>
    <mergeCell ref="A39:B39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180:B180"/>
    <mergeCell ref="A181:B181"/>
    <mergeCell ref="A182:B182"/>
    <mergeCell ref="A183:B183"/>
    <mergeCell ref="A185:B185"/>
    <mergeCell ref="A186:B186"/>
    <mergeCell ref="A187:B187"/>
    <mergeCell ref="A188:B188"/>
    <mergeCell ref="A190:B190"/>
    <mergeCell ref="A191:B191"/>
    <mergeCell ref="A192:B192"/>
    <mergeCell ref="A193:B193"/>
    <mergeCell ref="A194:B194"/>
  </mergeCells>
  <printOptions/>
  <pageMargins left="0.7086614173228347" right="0.2362204724409449" top="0.6299212598425197" bottom="0.5118110236220472" header="0.31496062992125984" footer="0.31496062992125984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94"/>
  <sheetViews>
    <sheetView zoomScalePageLayoutView="0" workbookViewId="0" topLeftCell="A173">
      <selection activeCell="A42" sqref="A42:B194"/>
    </sheetView>
  </sheetViews>
  <sheetFormatPr defaultColWidth="9.140625" defaultRowHeight="15"/>
  <cols>
    <col min="1" max="1" width="73.140625" style="3" customWidth="1"/>
    <col min="2" max="2" width="15.8515625" style="22" customWidth="1"/>
    <col min="3" max="3" width="9.140625" style="3" customWidth="1"/>
    <col min="4" max="4" width="9.140625" style="5" customWidth="1"/>
    <col min="5" max="16384" width="9.140625" style="3" customWidth="1"/>
  </cols>
  <sheetData>
    <row r="1" spans="1:2" ht="18.75">
      <c r="A1" s="54"/>
      <c r="B1" s="54"/>
    </row>
    <row r="2" spans="1:2" ht="15">
      <c r="A2" s="50" t="s">
        <v>0</v>
      </c>
      <c r="B2" s="50"/>
    </row>
    <row r="3" spans="1:2" ht="15">
      <c r="A3" s="55" t="s">
        <v>105</v>
      </c>
      <c r="B3" s="55"/>
    </row>
    <row r="4" spans="1:2" ht="15">
      <c r="A4" s="51" t="s">
        <v>107</v>
      </c>
      <c r="B4" s="51"/>
    </row>
    <row r="5" spans="1:2" ht="15">
      <c r="A5" s="55" t="s">
        <v>106</v>
      </c>
      <c r="B5" s="55"/>
    </row>
    <row r="6" spans="1:2" ht="15">
      <c r="A6" s="56" t="s">
        <v>108</v>
      </c>
      <c r="B6" s="56"/>
    </row>
    <row r="7" spans="1:2" ht="15">
      <c r="A7" s="50" t="s">
        <v>134</v>
      </c>
      <c r="B7" s="50"/>
    </row>
    <row r="8" spans="1:2" ht="15">
      <c r="A8" s="51" t="s">
        <v>1</v>
      </c>
      <c r="B8" s="51"/>
    </row>
    <row r="9" spans="1:2" ht="15">
      <c r="A9" s="52" t="s">
        <v>172</v>
      </c>
      <c r="B9" s="52"/>
    </row>
    <row r="14" spans="1:2" ht="18.75">
      <c r="A14" s="53" t="s">
        <v>2</v>
      </c>
      <c r="B14" s="53"/>
    </row>
    <row r="15" spans="1:2" ht="18.75">
      <c r="A15" s="53" t="s">
        <v>135</v>
      </c>
      <c r="B15" s="53"/>
    </row>
    <row r="17" spans="1:2" ht="19.5" thickBot="1">
      <c r="A17" s="43"/>
      <c r="B17" s="43"/>
    </row>
    <row r="18" spans="1:2" ht="19.5" thickBot="1">
      <c r="A18" s="6"/>
      <c r="B18" s="13" t="s">
        <v>3</v>
      </c>
    </row>
    <row r="19" spans="1:2" ht="19.5" thickBot="1">
      <c r="A19" s="7" t="s">
        <v>4</v>
      </c>
      <c r="B19" s="17"/>
    </row>
    <row r="20" spans="1:4" ht="38.25" thickBot="1">
      <c r="A20" s="6" t="s">
        <v>138</v>
      </c>
      <c r="B20" s="8">
        <v>41275</v>
      </c>
      <c r="D20" s="14"/>
    </row>
    <row r="21" spans="1:2" ht="19.5" thickBot="1">
      <c r="A21" s="7"/>
      <c r="B21" s="17"/>
    </row>
    <row r="22" spans="1:2" ht="32.25" thickBot="1">
      <c r="A22" s="9" t="s">
        <v>203</v>
      </c>
      <c r="B22" s="17"/>
    </row>
    <row r="23" spans="1:2" ht="19.5" thickBot="1">
      <c r="A23" s="15" t="s">
        <v>110</v>
      </c>
      <c r="B23" s="17"/>
    </row>
    <row r="24" spans="1:2" ht="32.25" thickBot="1">
      <c r="A24" s="9" t="s">
        <v>231</v>
      </c>
      <c r="B24" s="17"/>
    </row>
    <row r="25" spans="1:2" ht="19.5" thickBot="1">
      <c r="A25" s="16" t="s">
        <v>123</v>
      </c>
      <c r="B25" s="11"/>
    </row>
    <row r="26" spans="1:2" ht="19.5" thickBot="1">
      <c r="A26" s="7" t="s">
        <v>5</v>
      </c>
      <c r="B26" s="20">
        <v>71927551</v>
      </c>
    </row>
    <row r="27" spans="1:2" ht="24.75" thickBot="1">
      <c r="A27" s="6" t="s">
        <v>6</v>
      </c>
      <c r="B27" s="21" t="s">
        <v>186</v>
      </c>
    </row>
    <row r="28" spans="1:4" ht="19.5" customHeight="1" thickBot="1">
      <c r="A28" s="6" t="s">
        <v>109</v>
      </c>
      <c r="B28" s="17">
        <v>383</v>
      </c>
      <c r="D28" s="18"/>
    </row>
    <row r="29" ht="18.75">
      <c r="A29" s="10"/>
    </row>
    <row r="30" ht="18.75">
      <c r="A30" s="10"/>
    </row>
    <row r="31" ht="18.75">
      <c r="A31" s="10"/>
    </row>
    <row r="32" ht="18.75">
      <c r="A32" s="10"/>
    </row>
    <row r="33" spans="1:2" ht="18.75">
      <c r="A33" s="48" t="s">
        <v>111</v>
      </c>
      <c r="B33" s="48"/>
    </row>
    <row r="34" spans="1:2" ht="18.75">
      <c r="A34" s="19" t="s">
        <v>126</v>
      </c>
      <c r="B34" s="4"/>
    </row>
    <row r="35" spans="1:2" ht="18.75">
      <c r="A35" s="19"/>
      <c r="B35" s="4"/>
    </row>
    <row r="36" spans="1:2" ht="18.75">
      <c r="A36" s="19"/>
      <c r="B36" s="4"/>
    </row>
    <row r="37" spans="1:2" ht="18.75">
      <c r="A37" s="19"/>
      <c r="B37" s="4"/>
    </row>
    <row r="38" ht="15">
      <c r="B38" s="3"/>
    </row>
    <row r="39" spans="1:2" ht="19.5" customHeight="1">
      <c r="A39" s="43" t="s">
        <v>127</v>
      </c>
      <c r="B39" s="43"/>
    </row>
    <row r="40" spans="1:2" ht="12" customHeight="1">
      <c r="A40" s="4"/>
      <c r="B40" s="4"/>
    </row>
    <row r="41" spans="1:2" ht="18" customHeight="1">
      <c r="A41" s="38" t="s">
        <v>7</v>
      </c>
      <c r="B41" s="38"/>
    </row>
    <row r="42" spans="1:2" ht="36" customHeight="1">
      <c r="A42" s="49" t="s">
        <v>112</v>
      </c>
      <c r="B42" s="49"/>
    </row>
    <row r="43" spans="1:2" ht="18.75">
      <c r="A43" s="38" t="s">
        <v>8</v>
      </c>
      <c r="B43" s="38"/>
    </row>
    <row r="44" spans="1:2" ht="37.5" customHeight="1">
      <c r="A44" s="38" t="s">
        <v>113</v>
      </c>
      <c r="B44" s="38"/>
    </row>
    <row r="45" spans="1:2" ht="54" customHeight="1">
      <c r="A45" s="38" t="s">
        <v>114</v>
      </c>
      <c r="B45" s="38"/>
    </row>
    <row r="46" spans="1:2" ht="53.25" customHeight="1">
      <c r="A46" s="38" t="s">
        <v>115</v>
      </c>
      <c r="B46" s="38"/>
    </row>
    <row r="47" spans="1:2" ht="35.25" customHeight="1">
      <c r="A47" s="38" t="s">
        <v>124</v>
      </c>
      <c r="B47" s="38"/>
    </row>
    <row r="48" spans="1:2" ht="51.75" customHeight="1">
      <c r="A48" s="38" t="s">
        <v>116</v>
      </c>
      <c r="B48" s="38"/>
    </row>
    <row r="49" spans="1:2" ht="18.75" customHeight="1">
      <c r="A49" s="38" t="s">
        <v>117</v>
      </c>
      <c r="B49" s="38"/>
    </row>
    <row r="50" spans="1:2" ht="50.25" customHeight="1">
      <c r="A50" s="38" t="s">
        <v>118</v>
      </c>
      <c r="B50" s="38"/>
    </row>
    <row r="51" spans="1:2" ht="54.75" customHeight="1">
      <c r="A51" s="38" t="s">
        <v>119</v>
      </c>
      <c r="B51" s="38"/>
    </row>
    <row r="52" spans="1:2" ht="74.25" customHeight="1">
      <c r="A52" s="45" t="s">
        <v>120</v>
      </c>
      <c r="B52" s="45"/>
    </row>
    <row r="53" spans="1:2" ht="35.25" customHeight="1">
      <c r="A53" s="46" t="s">
        <v>121</v>
      </c>
      <c r="B53" s="46"/>
    </row>
    <row r="54" spans="1:2" ht="132.75" customHeight="1">
      <c r="A54" s="47" t="s">
        <v>168</v>
      </c>
      <c r="B54" s="47"/>
    </row>
    <row r="55" spans="1:2" ht="56.25" customHeight="1">
      <c r="A55" s="38" t="s">
        <v>169</v>
      </c>
      <c r="B55" s="38"/>
    </row>
    <row r="56" spans="1:2" ht="36.75" customHeight="1">
      <c r="A56" s="38" t="s">
        <v>131</v>
      </c>
      <c r="B56" s="38"/>
    </row>
    <row r="57" spans="1:2" ht="35.25" customHeight="1">
      <c r="A57" s="38" t="s">
        <v>130</v>
      </c>
      <c r="B57" s="38"/>
    </row>
    <row r="58" spans="1:2" ht="36" customHeight="1">
      <c r="A58" s="38" t="s">
        <v>136</v>
      </c>
      <c r="B58" s="38"/>
    </row>
    <row r="59" spans="1:2" ht="18.75">
      <c r="A59" s="38"/>
      <c r="B59" s="38"/>
    </row>
    <row r="60" spans="1:2" ht="18.75">
      <c r="A60" s="43" t="s">
        <v>9</v>
      </c>
      <c r="B60" s="43"/>
    </row>
    <row r="61" spans="1:2" ht="18.75">
      <c r="A61" s="44"/>
      <c r="B61" s="44"/>
    </row>
    <row r="62" spans="1:2" ht="18.75">
      <c r="A62" s="24" t="s">
        <v>10</v>
      </c>
      <c r="B62" s="24" t="s">
        <v>11</v>
      </c>
    </row>
    <row r="63" spans="1:2" ht="15.75">
      <c r="A63" s="25">
        <v>1</v>
      </c>
      <c r="B63" s="25">
        <v>2</v>
      </c>
    </row>
    <row r="64" spans="1:2" ht="15.75">
      <c r="A64" s="26" t="s">
        <v>12</v>
      </c>
      <c r="B64" s="27">
        <f>B66+B72</f>
        <v>806745</v>
      </c>
    </row>
    <row r="65" spans="1:2" ht="15.75">
      <c r="A65" s="26" t="s">
        <v>13</v>
      </c>
      <c r="B65" s="27"/>
    </row>
    <row r="66" spans="1:2" ht="15.75">
      <c r="A66" s="26" t="s">
        <v>14</v>
      </c>
      <c r="B66" s="27">
        <v>628143</v>
      </c>
    </row>
    <row r="67" spans="1:2" ht="15.75">
      <c r="A67" s="26" t="s">
        <v>15</v>
      </c>
      <c r="B67" s="27"/>
    </row>
    <row r="68" spans="1:2" ht="31.5">
      <c r="A68" s="26" t="s">
        <v>16</v>
      </c>
      <c r="B68" s="27">
        <v>628143</v>
      </c>
    </row>
    <row r="69" spans="1:2" ht="47.25">
      <c r="A69" s="26" t="s">
        <v>17</v>
      </c>
      <c r="B69" s="27"/>
    </row>
    <row r="70" spans="1:2" ht="47.25">
      <c r="A70" s="26" t="s">
        <v>18</v>
      </c>
      <c r="B70" s="27"/>
    </row>
    <row r="71" spans="1:2" ht="16.5" customHeight="1">
      <c r="A71" s="26" t="s">
        <v>19</v>
      </c>
      <c r="B71" s="27"/>
    </row>
    <row r="72" spans="1:2" ht="31.5">
      <c r="A72" s="26" t="s">
        <v>20</v>
      </c>
      <c r="B72" s="27">
        <v>178602</v>
      </c>
    </row>
    <row r="73" spans="1:2" ht="15.75">
      <c r="A73" s="26" t="s">
        <v>15</v>
      </c>
      <c r="B73" s="27"/>
    </row>
    <row r="74" spans="1:2" ht="17.25" customHeight="1">
      <c r="A74" s="26" t="s">
        <v>21</v>
      </c>
      <c r="B74" s="27"/>
    </row>
    <row r="75" spans="1:2" ht="15.75">
      <c r="A75" s="26" t="s">
        <v>22</v>
      </c>
      <c r="B75" s="27"/>
    </row>
    <row r="76" spans="1:2" ht="15.75">
      <c r="A76" s="26" t="s">
        <v>23</v>
      </c>
      <c r="B76" s="27">
        <f>B79+B91</f>
        <v>6125</v>
      </c>
    </row>
    <row r="77" spans="1:2" ht="15.75">
      <c r="A77" s="26" t="s">
        <v>13</v>
      </c>
      <c r="B77" s="27"/>
    </row>
    <row r="78" spans="1:2" ht="31.5">
      <c r="A78" s="37" t="s">
        <v>24</v>
      </c>
      <c r="B78" s="27"/>
    </row>
    <row r="79" spans="1:2" ht="31.5">
      <c r="A79" s="26" t="s">
        <v>25</v>
      </c>
      <c r="B79" s="27">
        <f>B89+B90</f>
        <v>0</v>
      </c>
    </row>
    <row r="80" spans="1:2" ht="15.75">
      <c r="A80" s="26" t="s">
        <v>15</v>
      </c>
      <c r="B80" s="27"/>
    </row>
    <row r="81" spans="1:2" ht="15.75">
      <c r="A81" s="26" t="s">
        <v>26</v>
      </c>
      <c r="B81" s="27"/>
    </row>
    <row r="82" spans="1:2" ht="15.75">
      <c r="A82" s="26" t="s">
        <v>27</v>
      </c>
      <c r="B82" s="27"/>
    </row>
    <row r="83" spans="1:2" ht="15.75">
      <c r="A83" s="26" t="s">
        <v>28</v>
      </c>
      <c r="B83" s="27"/>
    </row>
    <row r="84" spans="1:2" ht="15.75">
      <c r="A84" s="26" t="s">
        <v>29</v>
      </c>
      <c r="B84" s="27"/>
    </row>
    <row r="85" spans="1:2" ht="15.75">
      <c r="A85" s="26" t="s">
        <v>30</v>
      </c>
      <c r="B85" s="27"/>
    </row>
    <row r="86" spans="1:2" ht="15.75">
      <c r="A86" s="26" t="s">
        <v>31</v>
      </c>
      <c r="B86" s="27"/>
    </row>
    <row r="87" spans="1:2" ht="15.75">
      <c r="A87" s="26" t="s">
        <v>32</v>
      </c>
      <c r="B87" s="27"/>
    </row>
    <row r="88" spans="1:2" ht="18" customHeight="1">
      <c r="A88" s="26" t="s">
        <v>33</v>
      </c>
      <c r="B88" s="27"/>
    </row>
    <row r="89" spans="1:2" ht="15.75">
      <c r="A89" s="26" t="s">
        <v>34</v>
      </c>
      <c r="B89" s="27"/>
    </row>
    <row r="90" spans="1:2" ht="15.75">
      <c r="A90" s="26" t="s">
        <v>35</v>
      </c>
      <c r="B90" s="27"/>
    </row>
    <row r="91" spans="1:2" ht="31.5">
      <c r="A91" s="37" t="s">
        <v>36</v>
      </c>
      <c r="B91" s="27">
        <f>B102</f>
        <v>6125</v>
      </c>
    </row>
    <row r="92" spans="1:2" ht="15.75">
      <c r="A92" s="26" t="s">
        <v>15</v>
      </c>
      <c r="B92" s="27"/>
    </row>
    <row r="93" spans="1:2" ht="15.75">
      <c r="A93" s="26" t="s">
        <v>37</v>
      </c>
      <c r="B93" s="27"/>
    </row>
    <row r="94" spans="1:2" ht="15.75">
      <c r="A94" s="26" t="s">
        <v>27</v>
      </c>
      <c r="B94" s="27"/>
    </row>
    <row r="95" spans="1:2" ht="15.75">
      <c r="A95" s="26" t="s">
        <v>28</v>
      </c>
      <c r="B95" s="27"/>
    </row>
    <row r="96" spans="1:2" ht="15.75">
      <c r="A96" s="26" t="s">
        <v>29</v>
      </c>
      <c r="B96" s="27"/>
    </row>
    <row r="97" spans="1:2" ht="15.75">
      <c r="A97" s="26" t="s">
        <v>30</v>
      </c>
      <c r="B97" s="27"/>
    </row>
    <row r="98" spans="1:2" ht="15.75">
      <c r="A98" s="26" t="s">
        <v>31</v>
      </c>
      <c r="B98" s="27"/>
    </row>
    <row r="99" spans="1:2" ht="15.75">
      <c r="A99" s="26" t="s">
        <v>32</v>
      </c>
      <c r="B99" s="27"/>
    </row>
    <row r="100" spans="1:2" ht="18" customHeight="1">
      <c r="A100" s="26" t="s">
        <v>33</v>
      </c>
      <c r="B100" s="27"/>
    </row>
    <row r="101" spans="1:2" ht="15.75">
      <c r="A101" s="26" t="s">
        <v>34</v>
      </c>
      <c r="B101" s="27"/>
    </row>
    <row r="102" spans="1:2" ht="15.75">
      <c r="A102" s="26" t="s">
        <v>35</v>
      </c>
      <c r="B102" s="27">
        <v>6125</v>
      </c>
    </row>
    <row r="103" spans="1:2" ht="15.75">
      <c r="A103" s="26" t="s">
        <v>38</v>
      </c>
      <c r="B103" s="27">
        <f>B106+B121</f>
        <v>8180</v>
      </c>
    </row>
    <row r="104" spans="1:2" ht="15.75">
      <c r="A104" s="26" t="s">
        <v>13</v>
      </c>
      <c r="B104" s="27"/>
    </row>
    <row r="105" spans="1:2" ht="15.75">
      <c r="A105" s="26" t="s">
        <v>39</v>
      </c>
      <c r="B105" s="27"/>
    </row>
    <row r="106" spans="1:2" ht="31.5">
      <c r="A106" s="37" t="s">
        <v>40</v>
      </c>
      <c r="B106" s="27">
        <f>B109+B111+B112+B113+B120+B117+B119</f>
        <v>8180</v>
      </c>
    </row>
    <row r="107" spans="1:2" ht="15.75">
      <c r="A107" s="26" t="s">
        <v>15</v>
      </c>
      <c r="B107" s="27"/>
    </row>
    <row r="108" spans="1:2" ht="15.75">
      <c r="A108" s="26" t="s">
        <v>41</v>
      </c>
      <c r="B108" s="27"/>
    </row>
    <row r="109" spans="1:2" ht="15.75">
      <c r="A109" s="26" t="s">
        <v>42</v>
      </c>
      <c r="B109" s="27">
        <v>301</v>
      </c>
    </row>
    <row r="110" spans="1:2" ht="15.75">
      <c r="A110" s="26" t="s">
        <v>43</v>
      </c>
      <c r="B110" s="27"/>
    </row>
    <row r="111" spans="1:2" ht="15.75">
      <c r="A111" s="26" t="s">
        <v>44</v>
      </c>
      <c r="B111" s="27">
        <v>4165</v>
      </c>
    </row>
    <row r="112" spans="1:2" ht="15.75">
      <c r="A112" s="26" t="s">
        <v>45</v>
      </c>
      <c r="B112" s="27"/>
    </row>
    <row r="113" spans="1:2" ht="15.75">
      <c r="A113" s="26" t="s">
        <v>46</v>
      </c>
      <c r="B113" s="27"/>
    </row>
    <row r="114" spans="1:2" ht="15.75">
      <c r="A114" s="26" t="s">
        <v>47</v>
      </c>
      <c r="B114" s="27"/>
    </row>
    <row r="115" spans="1:2" ht="15.75">
      <c r="A115" s="26" t="s">
        <v>48</v>
      </c>
      <c r="B115" s="27"/>
    </row>
    <row r="116" spans="1:2" ht="15.75">
      <c r="A116" s="26" t="s">
        <v>49</v>
      </c>
      <c r="B116" s="27"/>
    </row>
    <row r="117" spans="1:2" ht="15.75">
      <c r="A117" s="26" t="s">
        <v>50</v>
      </c>
      <c r="B117" s="27">
        <v>330</v>
      </c>
    </row>
    <row r="118" spans="1:2" ht="15.75">
      <c r="A118" s="26" t="s">
        <v>51</v>
      </c>
      <c r="B118" s="27"/>
    </row>
    <row r="119" spans="1:2" ht="15.75">
      <c r="A119" s="26" t="s">
        <v>52</v>
      </c>
      <c r="B119" s="27">
        <v>964</v>
      </c>
    </row>
    <row r="120" spans="1:2" ht="15.75">
      <c r="A120" s="26" t="s">
        <v>53</v>
      </c>
      <c r="B120" s="27">
        <v>2420</v>
      </c>
    </row>
    <row r="121" spans="1:2" ht="47.25">
      <c r="A121" s="37" t="s">
        <v>54</v>
      </c>
      <c r="B121" s="27"/>
    </row>
    <row r="122" spans="1:2" ht="15.75">
      <c r="A122" s="26" t="s">
        <v>15</v>
      </c>
      <c r="B122" s="27"/>
    </row>
    <row r="123" spans="1:2" ht="15.75">
      <c r="A123" s="26" t="s">
        <v>55</v>
      </c>
      <c r="B123" s="27"/>
    </row>
    <row r="124" spans="1:2" ht="15.75">
      <c r="A124" s="26" t="s">
        <v>56</v>
      </c>
      <c r="B124" s="27"/>
    </row>
    <row r="125" spans="1:2" ht="15.75">
      <c r="A125" s="26" t="s">
        <v>57</v>
      </c>
      <c r="B125" s="27"/>
    </row>
    <row r="126" spans="1:2" ht="15.75">
      <c r="A126" s="26" t="s">
        <v>58</v>
      </c>
      <c r="B126" s="27"/>
    </row>
    <row r="127" spans="1:2" ht="15.75">
      <c r="A127" s="26" t="s">
        <v>59</v>
      </c>
      <c r="B127" s="27"/>
    </row>
    <row r="128" spans="1:2" ht="15.75">
      <c r="A128" s="26" t="s">
        <v>60</v>
      </c>
      <c r="B128" s="27"/>
    </row>
    <row r="129" spans="1:2" ht="15.75">
      <c r="A129" s="26" t="s">
        <v>61</v>
      </c>
      <c r="B129" s="27"/>
    </row>
    <row r="130" spans="1:2" ht="15.75">
      <c r="A130" s="26" t="s">
        <v>62</v>
      </c>
      <c r="B130" s="27"/>
    </row>
    <row r="131" spans="1:2" ht="15.75">
      <c r="A131" s="26" t="s">
        <v>63</v>
      </c>
      <c r="B131" s="27"/>
    </row>
    <row r="132" spans="1:2" ht="15.75">
      <c r="A132" s="26" t="s">
        <v>64</v>
      </c>
      <c r="B132" s="27"/>
    </row>
    <row r="133" spans="1:2" ht="15.75">
      <c r="A133" s="26" t="s">
        <v>65</v>
      </c>
      <c r="B133" s="27"/>
    </row>
    <row r="134" spans="1:2" ht="15.75">
      <c r="A134" s="26" t="s">
        <v>66</v>
      </c>
      <c r="B134" s="27"/>
    </row>
    <row r="135" spans="1:2" ht="15.75">
      <c r="A135" s="26" t="s">
        <v>67</v>
      </c>
      <c r="B135" s="27"/>
    </row>
    <row r="136" spans="1:15" s="2" customFormat="1" ht="15.75">
      <c r="A136" s="26" t="s">
        <v>68</v>
      </c>
      <c r="B136" s="27"/>
      <c r="C136" s="3"/>
      <c r="D136" s="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2" ht="15.75">
      <c r="A137" s="30" t="s">
        <v>69</v>
      </c>
      <c r="B137" s="31">
        <f>B139+B142+B143</f>
        <v>1828081</v>
      </c>
    </row>
    <row r="138" spans="1:15" s="1" customFormat="1" ht="15.75">
      <c r="A138" s="26" t="s">
        <v>15</v>
      </c>
      <c r="B138" s="27"/>
      <c r="C138" s="3"/>
      <c r="D138" s="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2" ht="15.75">
      <c r="A139" s="26" t="s">
        <v>70</v>
      </c>
      <c r="B139" s="27">
        <f>B152+B157+B165+256100</f>
        <v>1725100</v>
      </c>
    </row>
    <row r="140" spans="1:4" ht="15.75">
      <c r="A140" s="26" t="s">
        <v>71</v>
      </c>
      <c r="B140" s="27"/>
      <c r="D140" s="29"/>
    </row>
    <row r="141" spans="1:2" ht="15.75">
      <c r="A141" s="26" t="s">
        <v>72</v>
      </c>
      <c r="B141" s="27"/>
    </row>
    <row r="142" spans="1:15" s="1" customFormat="1" ht="15.75">
      <c r="A142" s="28" t="s">
        <v>122</v>
      </c>
      <c r="B142" s="27">
        <f>B166</f>
        <v>26481</v>
      </c>
      <c r="C142" s="3"/>
      <c r="D142" s="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s="1" customFormat="1" ht="47.25">
      <c r="A143" s="26" t="s">
        <v>73</v>
      </c>
      <c r="B143" s="27">
        <f>B145</f>
        <v>76500</v>
      </c>
      <c r="C143" s="3"/>
      <c r="D143" s="5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2" ht="15.75">
      <c r="A144" s="26" t="s">
        <v>15</v>
      </c>
      <c r="B144" s="27"/>
    </row>
    <row r="145" spans="1:2" ht="15.75">
      <c r="A145" s="26" t="s">
        <v>74</v>
      </c>
      <c r="B145" s="27">
        <v>76500</v>
      </c>
    </row>
    <row r="146" spans="1:2" ht="15.75">
      <c r="A146" s="26" t="s">
        <v>75</v>
      </c>
      <c r="B146" s="27"/>
    </row>
    <row r="147" spans="1:2" ht="15.75">
      <c r="A147" s="26" t="s">
        <v>76</v>
      </c>
      <c r="B147" s="27"/>
    </row>
    <row r="148" spans="1:2" ht="15.75">
      <c r="A148" s="26" t="s">
        <v>15</v>
      </c>
      <c r="B148" s="27"/>
    </row>
    <row r="149" spans="1:2" ht="15.75">
      <c r="A149" s="26" t="s">
        <v>77</v>
      </c>
      <c r="B149" s="27"/>
    </row>
    <row r="150" spans="1:15" s="2" customFormat="1" ht="15.75">
      <c r="A150" s="30" t="s">
        <v>78</v>
      </c>
      <c r="B150" s="31">
        <f>B152+B157+B165+B166+B168</f>
        <v>1828081</v>
      </c>
      <c r="C150" s="3"/>
      <c r="D150" s="5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2" ht="15.75">
      <c r="A151" s="26" t="s">
        <v>15</v>
      </c>
      <c r="B151" s="27"/>
    </row>
    <row r="152" spans="1:2" ht="15.75">
      <c r="A152" s="32" t="s">
        <v>79</v>
      </c>
      <c r="B152" s="27">
        <f>B154+B155+B156</f>
        <v>1313100</v>
      </c>
    </row>
    <row r="153" spans="1:2" ht="15.75">
      <c r="A153" s="26" t="s">
        <v>13</v>
      </c>
      <c r="B153" s="27"/>
    </row>
    <row r="154" spans="1:15" s="1" customFormat="1" ht="15.75">
      <c r="A154" s="26" t="s">
        <v>80</v>
      </c>
      <c r="B154" s="27">
        <v>1005700</v>
      </c>
      <c r="C154" s="3"/>
      <c r="D154" s="5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s="1" customFormat="1" ht="15.75">
      <c r="A155" s="26" t="s">
        <v>81</v>
      </c>
      <c r="B155" s="27">
        <v>3600</v>
      </c>
      <c r="C155" s="3"/>
      <c r="D155" s="5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s="1" customFormat="1" ht="15.75">
      <c r="A156" s="26" t="s">
        <v>82</v>
      </c>
      <c r="B156" s="27">
        <v>303800</v>
      </c>
      <c r="C156" s="3"/>
      <c r="D156" s="5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2" ht="15.75">
      <c r="A157" s="32" t="s">
        <v>83</v>
      </c>
      <c r="B157" s="27">
        <f>B159+B160+B161+B162+B163+B164</f>
        <v>148900</v>
      </c>
    </row>
    <row r="158" spans="1:2" ht="15.75">
      <c r="A158" s="26" t="s">
        <v>13</v>
      </c>
      <c r="B158" s="27"/>
    </row>
    <row r="159" spans="1:15" s="1" customFormat="1" ht="15.75">
      <c r="A159" s="26" t="s">
        <v>84</v>
      </c>
      <c r="B159" s="27">
        <v>4500</v>
      </c>
      <c r="C159" s="3"/>
      <c r="D159" s="5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s="1" customFormat="1" ht="15.75">
      <c r="A160" s="26" t="s">
        <v>85</v>
      </c>
      <c r="B160" s="27">
        <v>0</v>
      </c>
      <c r="C160" s="3"/>
      <c r="D160" s="5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s="1" customFormat="1" ht="15.75">
      <c r="A161" s="26" t="s">
        <v>86</v>
      </c>
      <c r="B161" s="27">
        <v>21300</v>
      </c>
      <c r="C161" s="3"/>
      <c r="D161" s="5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s="1" customFormat="1" ht="15.75">
      <c r="A162" s="26" t="s">
        <v>87</v>
      </c>
      <c r="B162" s="27">
        <v>0</v>
      </c>
      <c r="C162" s="3"/>
      <c r="D162" s="5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s="1" customFormat="1" ht="15.75">
      <c r="A163" s="26" t="s">
        <v>88</v>
      </c>
      <c r="B163" s="27">
        <v>65500</v>
      </c>
      <c r="C163" s="3"/>
      <c r="D163" s="5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s="1" customFormat="1" ht="15.75">
      <c r="A164" s="26" t="s">
        <v>89</v>
      </c>
      <c r="B164" s="27">
        <v>57600</v>
      </c>
      <c r="C164" s="3"/>
      <c r="D164" s="5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s="1" customFormat="1" ht="15.75">
      <c r="A165" s="32" t="s">
        <v>90</v>
      </c>
      <c r="B165" s="27">
        <v>7000</v>
      </c>
      <c r="C165" s="3"/>
      <c r="D165" s="5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s="1" customFormat="1" ht="15.75">
      <c r="A166" s="32" t="s">
        <v>128</v>
      </c>
      <c r="B166" s="27">
        <v>26481</v>
      </c>
      <c r="C166" s="3"/>
      <c r="D166" s="5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s="1" customFormat="1" ht="15.75">
      <c r="A167" s="26" t="s">
        <v>129</v>
      </c>
      <c r="B167" s="27">
        <f>B166</f>
        <v>26481</v>
      </c>
      <c r="C167" s="3"/>
      <c r="D167" s="5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s="1" customFormat="1" ht="15.75">
      <c r="A168" s="32" t="s">
        <v>91</v>
      </c>
      <c r="B168" s="27">
        <f>B170+B171+B173</f>
        <v>332600</v>
      </c>
      <c r="C168" s="23"/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2" ht="15.75">
      <c r="A169" s="26" t="s">
        <v>13</v>
      </c>
      <c r="B169" s="27"/>
    </row>
    <row r="170" spans="1:2" ht="15.75">
      <c r="A170" s="26" t="s">
        <v>92</v>
      </c>
      <c r="B170" s="27">
        <v>0</v>
      </c>
    </row>
    <row r="171" spans="1:2" ht="15.75">
      <c r="A171" s="26" t="s">
        <v>93</v>
      </c>
      <c r="B171" s="27">
        <v>0</v>
      </c>
    </row>
    <row r="172" spans="1:2" ht="15.75">
      <c r="A172" s="26" t="s">
        <v>94</v>
      </c>
      <c r="B172" s="27">
        <v>0</v>
      </c>
    </row>
    <row r="173" spans="1:15" s="1" customFormat="1" ht="15.75">
      <c r="A173" s="26" t="s">
        <v>95</v>
      </c>
      <c r="B173" s="27">
        <f>256100+76500</f>
        <v>332600</v>
      </c>
      <c r="C173" s="3"/>
      <c r="D173" s="5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2" ht="15.75">
      <c r="A174" s="26" t="s">
        <v>96</v>
      </c>
      <c r="B174" s="27">
        <v>0</v>
      </c>
    </row>
    <row r="175" spans="1:2" ht="20.25" customHeight="1">
      <c r="A175" s="26" t="s">
        <v>13</v>
      </c>
      <c r="B175" s="27"/>
    </row>
    <row r="176" spans="1:2" ht="31.5">
      <c r="A176" s="26" t="s">
        <v>97</v>
      </c>
      <c r="B176" s="27">
        <v>0</v>
      </c>
    </row>
    <row r="177" spans="1:2" ht="15.75">
      <c r="A177" s="26" t="s">
        <v>98</v>
      </c>
      <c r="B177" s="27"/>
    </row>
    <row r="178" spans="1:2" ht="15.75">
      <c r="A178" s="26" t="s">
        <v>99</v>
      </c>
      <c r="B178" s="27"/>
    </row>
    <row r="179" ht="18.75">
      <c r="A179" s="10"/>
    </row>
    <row r="180" spans="1:2" ht="18.75">
      <c r="A180" s="38"/>
      <c r="B180" s="38"/>
    </row>
    <row r="181" spans="1:2" ht="18.75" customHeight="1">
      <c r="A181" s="38" t="s">
        <v>251</v>
      </c>
      <c r="B181" s="38"/>
    </row>
    <row r="182" spans="1:2" ht="3.75" customHeight="1">
      <c r="A182" s="38" t="s">
        <v>102</v>
      </c>
      <c r="B182" s="38"/>
    </row>
    <row r="183" spans="1:2" ht="15">
      <c r="A183" s="39" t="s">
        <v>103</v>
      </c>
      <c r="B183" s="39"/>
    </row>
    <row r="184" ht="15">
      <c r="A184" s="12" t="s">
        <v>100</v>
      </c>
    </row>
    <row r="185" spans="1:2" ht="18.75">
      <c r="A185" s="38" t="s">
        <v>101</v>
      </c>
      <c r="B185" s="38"/>
    </row>
    <row r="186" spans="1:2" ht="33.75" customHeight="1">
      <c r="A186" s="38" t="s">
        <v>242</v>
      </c>
      <c r="B186" s="38"/>
    </row>
    <row r="187" spans="1:2" ht="2.25" customHeight="1">
      <c r="A187" s="38" t="s">
        <v>102</v>
      </c>
      <c r="B187" s="38"/>
    </row>
    <row r="188" spans="1:2" ht="15">
      <c r="A188" s="39" t="s">
        <v>103</v>
      </c>
      <c r="B188" s="39"/>
    </row>
    <row r="189" ht="9.75" customHeight="1">
      <c r="A189" s="12"/>
    </row>
    <row r="190" spans="1:2" ht="21" customHeight="1">
      <c r="A190" s="38" t="s">
        <v>104</v>
      </c>
      <c r="B190" s="38"/>
    </row>
    <row r="191" spans="1:2" ht="14.25" customHeight="1">
      <c r="A191" s="38" t="s">
        <v>137</v>
      </c>
      <c r="B191" s="38"/>
    </row>
    <row r="192" spans="1:2" ht="4.5" customHeight="1">
      <c r="A192" s="38" t="s">
        <v>102</v>
      </c>
      <c r="B192" s="38"/>
    </row>
    <row r="193" spans="1:2" ht="15">
      <c r="A193" s="39" t="s">
        <v>103</v>
      </c>
      <c r="B193" s="39"/>
    </row>
    <row r="194" spans="1:2" ht="18.75">
      <c r="A194" s="41" t="s">
        <v>175</v>
      </c>
      <c r="B194" s="41"/>
    </row>
  </sheetData>
  <sheetProtection/>
  <mergeCells count="48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4:B14"/>
    <mergeCell ref="A15:B15"/>
    <mergeCell ref="A17:B17"/>
    <mergeCell ref="A33:B33"/>
    <mergeCell ref="A39:B39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180:B180"/>
    <mergeCell ref="A181:B181"/>
    <mergeCell ref="A182:B182"/>
    <mergeCell ref="A183:B183"/>
    <mergeCell ref="A185:B185"/>
    <mergeCell ref="A186:B186"/>
    <mergeCell ref="A187:B187"/>
    <mergeCell ref="A188:B188"/>
    <mergeCell ref="A190:B190"/>
    <mergeCell ref="A191:B191"/>
    <mergeCell ref="A192:B192"/>
    <mergeCell ref="A193:B193"/>
    <mergeCell ref="A194:B194"/>
  </mergeCells>
  <printOptions/>
  <pageMargins left="0.7086614173228347" right="0.2362204724409449" top="0.6299212598425197" bottom="0.5118110236220472" header="0.31496062992125984" footer="0.31496062992125984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O194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73.140625" style="3" customWidth="1"/>
    <col min="2" max="2" width="15.8515625" style="22" customWidth="1"/>
    <col min="3" max="3" width="9.140625" style="3" customWidth="1"/>
    <col min="4" max="4" width="9.140625" style="5" customWidth="1"/>
    <col min="5" max="16384" width="9.140625" style="3" customWidth="1"/>
  </cols>
  <sheetData>
    <row r="1" spans="1:2" ht="18.75">
      <c r="A1" s="54"/>
      <c r="B1" s="54"/>
    </row>
    <row r="2" spans="1:2" ht="15">
      <c r="A2" s="50" t="s">
        <v>0</v>
      </c>
      <c r="B2" s="50"/>
    </row>
    <row r="3" spans="1:2" ht="15">
      <c r="A3" s="55" t="s">
        <v>105</v>
      </c>
      <c r="B3" s="55"/>
    </row>
    <row r="4" spans="1:2" ht="15">
      <c r="A4" s="51" t="s">
        <v>107</v>
      </c>
      <c r="B4" s="51"/>
    </row>
    <row r="5" spans="1:2" ht="15">
      <c r="A5" s="55" t="s">
        <v>106</v>
      </c>
      <c r="B5" s="55"/>
    </row>
    <row r="6" spans="1:2" ht="15">
      <c r="A6" s="56" t="s">
        <v>108</v>
      </c>
      <c r="B6" s="56"/>
    </row>
    <row r="7" spans="1:2" ht="15">
      <c r="A7" s="50" t="s">
        <v>134</v>
      </c>
      <c r="B7" s="50"/>
    </row>
    <row r="8" spans="1:2" ht="15">
      <c r="A8" s="51" t="s">
        <v>1</v>
      </c>
      <c r="B8" s="51"/>
    </row>
    <row r="9" spans="1:2" ht="15">
      <c r="A9" s="52" t="s">
        <v>172</v>
      </c>
      <c r="B9" s="52"/>
    </row>
    <row r="14" spans="1:2" ht="18.75">
      <c r="A14" s="53" t="s">
        <v>2</v>
      </c>
      <c r="B14" s="53"/>
    </row>
    <row r="15" spans="1:2" ht="18.75">
      <c r="A15" s="53" t="s">
        <v>135</v>
      </c>
      <c r="B15" s="53"/>
    </row>
    <row r="17" spans="1:2" ht="19.5" thickBot="1">
      <c r="A17" s="43"/>
      <c r="B17" s="43"/>
    </row>
    <row r="18" spans="1:2" ht="19.5" thickBot="1">
      <c r="A18" s="6"/>
      <c r="B18" s="13" t="s">
        <v>3</v>
      </c>
    </row>
    <row r="19" spans="1:2" ht="19.5" thickBot="1">
      <c r="A19" s="7" t="s">
        <v>4</v>
      </c>
      <c r="B19" s="17"/>
    </row>
    <row r="20" spans="1:4" ht="38.25" thickBot="1">
      <c r="A20" s="6" t="s">
        <v>138</v>
      </c>
      <c r="B20" s="8">
        <v>41275</v>
      </c>
      <c r="D20" s="14"/>
    </row>
    <row r="21" spans="1:2" ht="19.5" thickBot="1">
      <c r="A21" s="7"/>
      <c r="B21" s="17"/>
    </row>
    <row r="22" spans="1:2" ht="32.25" thickBot="1">
      <c r="A22" s="9" t="s">
        <v>150</v>
      </c>
      <c r="B22" s="17"/>
    </row>
    <row r="23" spans="1:2" ht="19.5" thickBot="1">
      <c r="A23" s="15" t="s">
        <v>110</v>
      </c>
      <c r="B23" s="17"/>
    </row>
    <row r="24" spans="1:2" ht="32.25" thickBot="1">
      <c r="A24" s="9" t="s">
        <v>252</v>
      </c>
      <c r="B24" s="17"/>
    </row>
    <row r="25" spans="1:2" ht="19.5" thickBot="1">
      <c r="A25" s="16" t="s">
        <v>123</v>
      </c>
      <c r="B25" s="11"/>
    </row>
    <row r="26" spans="1:2" ht="19.5" thickBot="1">
      <c r="A26" s="7" t="s">
        <v>5</v>
      </c>
      <c r="B26" s="20">
        <v>71927574</v>
      </c>
    </row>
    <row r="27" spans="1:2" ht="24.75" thickBot="1">
      <c r="A27" s="6" t="s">
        <v>6</v>
      </c>
      <c r="B27" s="21" t="s">
        <v>187</v>
      </c>
    </row>
    <row r="28" spans="1:4" ht="19.5" customHeight="1" thickBot="1">
      <c r="A28" s="6" t="s">
        <v>109</v>
      </c>
      <c r="B28" s="17">
        <v>383</v>
      </c>
      <c r="D28" s="18"/>
    </row>
    <row r="29" ht="18.75">
      <c r="A29" s="10"/>
    </row>
    <row r="30" ht="18.75">
      <c r="A30" s="10"/>
    </row>
    <row r="31" ht="18.75">
      <c r="A31" s="10"/>
    </row>
    <row r="32" ht="18.75">
      <c r="A32" s="10"/>
    </row>
    <row r="33" spans="1:2" ht="18.75">
      <c r="A33" s="48" t="s">
        <v>111</v>
      </c>
      <c r="B33" s="48"/>
    </row>
    <row r="34" spans="1:2" ht="18.75">
      <c r="A34" s="19" t="s">
        <v>126</v>
      </c>
      <c r="B34" s="4"/>
    </row>
    <row r="35" spans="1:2" ht="18.75">
      <c r="A35" s="19"/>
      <c r="B35" s="4"/>
    </row>
    <row r="36" spans="1:2" ht="18.75">
      <c r="A36" s="19"/>
      <c r="B36" s="4"/>
    </row>
    <row r="37" spans="1:2" ht="18.75">
      <c r="A37" s="19"/>
      <c r="B37" s="4"/>
    </row>
    <row r="38" ht="15">
      <c r="B38" s="3"/>
    </row>
    <row r="39" spans="1:2" ht="19.5" customHeight="1">
      <c r="A39" s="43" t="s">
        <v>127</v>
      </c>
      <c r="B39" s="43"/>
    </row>
    <row r="40" spans="1:2" ht="12" customHeight="1">
      <c r="A40" s="4"/>
      <c r="B40" s="4"/>
    </row>
    <row r="41" spans="1:2" ht="18" customHeight="1">
      <c r="A41" s="38" t="s">
        <v>7</v>
      </c>
      <c r="B41" s="38"/>
    </row>
    <row r="42" spans="1:2" ht="36" customHeight="1">
      <c r="A42" s="49" t="s">
        <v>112</v>
      </c>
      <c r="B42" s="49"/>
    </row>
    <row r="43" spans="1:2" ht="18.75">
      <c r="A43" s="38" t="s">
        <v>8</v>
      </c>
      <c r="B43" s="38"/>
    </row>
    <row r="44" spans="1:2" ht="37.5" customHeight="1">
      <c r="A44" s="38" t="s">
        <v>113</v>
      </c>
      <c r="B44" s="38"/>
    </row>
    <row r="45" spans="1:2" ht="54" customHeight="1">
      <c r="A45" s="38" t="s">
        <v>114</v>
      </c>
      <c r="B45" s="38"/>
    </row>
    <row r="46" spans="1:2" ht="53.25" customHeight="1">
      <c r="A46" s="38" t="s">
        <v>115</v>
      </c>
      <c r="B46" s="38"/>
    </row>
    <row r="47" spans="1:2" ht="35.25" customHeight="1">
      <c r="A47" s="38" t="s">
        <v>124</v>
      </c>
      <c r="B47" s="38"/>
    </row>
    <row r="48" spans="1:2" ht="51.75" customHeight="1">
      <c r="A48" s="38" t="s">
        <v>116</v>
      </c>
      <c r="B48" s="38"/>
    </row>
    <row r="49" spans="1:2" ht="18.75" customHeight="1">
      <c r="A49" s="38" t="s">
        <v>117</v>
      </c>
      <c r="B49" s="38"/>
    </row>
    <row r="50" spans="1:2" ht="50.25" customHeight="1">
      <c r="A50" s="38" t="s">
        <v>118</v>
      </c>
      <c r="B50" s="38"/>
    </row>
    <row r="51" spans="1:2" ht="54.75" customHeight="1">
      <c r="A51" s="38" t="s">
        <v>119</v>
      </c>
      <c r="B51" s="38"/>
    </row>
    <row r="52" spans="1:2" ht="74.25" customHeight="1">
      <c r="A52" s="45" t="s">
        <v>120</v>
      </c>
      <c r="B52" s="45"/>
    </row>
    <row r="53" spans="1:2" ht="35.25" customHeight="1">
      <c r="A53" s="46" t="s">
        <v>121</v>
      </c>
      <c r="B53" s="46"/>
    </row>
    <row r="54" spans="1:2" ht="132.75" customHeight="1">
      <c r="A54" s="47" t="s">
        <v>152</v>
      </c>
      <c r="B54" s="47"/>
    </row>
    <row r="55" spans="1:2" ht="56.25" customHeight="1">
      <c r="A55" s="38" t="s">
        <v>151</v>
      </c>
      <c r="B55" s="38"/>
    </row>
    <row r="56" spans="1:2" ht="36.75" customHeight="1">
      <c r="A56" s="38" t="s">
        <v>131</v>
      </c>
      <c r="B56" s="38"/>
    </row>
    <row r="57" spans="1:2" ht="35.25" customHeight="1">
      <c r="A57" s="38" t="s">
        <v>130</v>
      </c>
      <c r="B57" s="38"/>
    </row>
    <row r="58" spans="1:2" ht="36" customHeight="1">
      <c r="A58" s="38" t="s">
        <v>136</v>
      </c>
      <c r="B58" s="38"/>
    </row>
    <row r="59" spans="1:2" ht="18.75">
      <c r="A59" s="38"/>
      <c r="B59" s="38"/>
    </row>
    <row r="60" spans="1:2" ht="18.75">
      <c r="A60" s="43" t="s">
        <v>9</v>
      </c>
      <c r="B60" s="43"/>
    </row>
    <row r="61" spans="1:2" ht="18.75">
      <c r="A61" s="44"/>
      <c r="B61" s="44"/>
    </row>
    <row r="62" spans="1:2" ht="18.75">
      <c r="A62" s="24" t="s">
        <v>10</v>
      </c>
      <c r="B62" s="24" t="s">
        <v>11</v>
      </c>
    </row>
    <row r="63" spans="1:2" ht="15.75">
      <c r="A63" s="25">
        <v>1</v>
      </c>
      <c r="B63" s="25">
        <v>2</v>
      </c>
    </row>
    <row r="64" spans="1:2" ht="15.75">
      <c r="A64" s="26" t="s">
        <v>12</v>
      </c>
      <c r="B64" s="27">
        <f>B66+B72</f>
        <v>8326932</v>
      </c>
    </row>
    <row r="65" spans="1:2" ht="15.75">
      <c r="A65" s="26" t="s">
        <v>13</v>
      </c>
      <c r="B65" s="27"/>
    </row>
    <row r="66" spans="1:2" ht="15.75">
      <c r="A66" s="26" t="s">
        <v>14</v>
      </c>
      <c r="B66" s="27">
        <v>7707738</v>
      </c>
    </row>
    <row r="67" spans="1:2" ht="15.75">
      <c r="A67" s="26" t="s">
        <v>15</v>
      </c>
      <c r="B67" s="27"/>
    </row>
    <row r="68" spans="1:2" ht="31.5">
      <c r="A68" s="26" t="s">
        <v>16</v>
      </c>
      <c r="B68" s="27">
        <v>77077378</v>
      </c>
    </row>
    <row r="69" spans="1:2" ht="47.25">
      <c r="A69" s="26" t="s">
        <v>17</v>
      </c>
      <c r="B69" s="27"/>
    </row>
    <row r="70" spans="1:2" ht="47.25">
      <c r="A70" s="26" t="s">
        <v>18</v>
      </c>
      <c r="B70" s="27"/>
    </row>
    <row r="71" spans="1:2" ht="16.5" customHeight="1">
      <c r="A71" s="26" t="s">
        <v>19</v>
      </c>
      <c r="B71" s="27"/>
    </row>
    <row r="72" spans="1:2" ht="31.5">
      <c r="A72" s="26" t="s">
        <v>20</v>
      </c>
      <c r="B72" s="27">
        <v>619194</v>
      </c>
    </row>
    <row r="73" spans="1:2" ht="15.75">
      <c r="A73" s="26" t="s">
        <v>15</v>
      </c>
      <c r="B73" s="27"/>
    </row>
    <row r="74" spans="1:2" ht="17.25" customHeight="1">
      <c r="A74" s="26" t="s">
        <v>21</v>
      </c>
      <c r="B74" s="27"/>
    </row>
    <row r="75" spans="1:2" ht="15.75">
      <c r="A75" s="26" t="s">
        <v>22</v>
      </c>
      <c r="B75" s="27"/>
    </row>
    <row r="76" spans="1:2" ht="15.75">
      <c r="A76" s="26" t="s">
        <v>23</v>
      </c>
      <c r="B76" s="27">
        <f>B79+B91</f>
        <v>15036</v>
      </c>
    </row>
    <row r="77" spans="1:2" ht="15.75">
      <c r="A77" s="26" t="s">
        <v>13</v>
      </c>
      <c r="B77" s="27"/>
    </row>
    <row r="78" spans="1:2" ht="31.5">
      <c r="A78" s="37" t="s">
        <v>24</v>
      </c>
      <c r="B78" s="27"/>
    </row>
    <row r="79" spans="1:2" ht="31.5">
      <c r="A79" s="26" t="s">
        <v>25</v>
      </c>
      <c r="B79" s="27">
        <f>B89+B90</f>
        <v>0</v>
      </c>
    </row>
    <row r="80" spans="1:2" ht="15.75">
      <c r="A80" s="26" t="s">
        <v>15</v>
      </c>
      <c r="B80" s="27"/>
    </row>
    <row r="81" spans="1:2" ht="15.75">
      <c r="A81" s="26" t="s">
        <v>26</v>
      </c>
      <c r="B81" s="27"/>
    </row>
    <row r="82" spans="1:2" ht="15.75">
      <c r="A82" s="26" t="s">
        <v>27</v>
      </c>
      <c r="B82" s="27"/>
    </row>
    <row r="83" spans="1:2" ht="15.75">
      <c r="A83" s="26" t="s">
        <v>28</v>
      </c>
      <c r="B83" s="27"/>
    </row>
    <row r="84" spans="1:2" ht="15.75">
      <c r="A84" s="26" t="s">
        <v>29</v>
      </c>
      <c r="B84" s="27"/>
    </row>
    <row r="85" spans="1:2" ht="15.75">
      <c r="A85" s="26" t="s">
        <v>30</v>
      </c>
      <c r="B85" s="27"/>
    </row>
    <row r="86" spans="1:2" ht="15.75">
      <c r="A86" s="26" t="s">
        <v>31</v>
      </c>
      <c r="B86" s="27"/>
    </row>
    <row r="87" spans="1:2" ht="15.75">
      <c r="A87" s="26" t="s">
        <v>32</v>
      </c>
      <c r="B87" s="27"/>
    </row>
    <row r="88" spans="1:2" ht="18" customHeight="1">
      <c r="A88" s="26" t="s">
        <v>33</v>
      </c>
      <c r="B88" s="27"/>
    </row>
    <row r="89" spans="1:2" ht="15.75">
      <c r="A89" s="26" t="s">
        <v>34</v>
      </c>
      <c r="B89" s="27"/>
    </row>
    <row r="90" spans="1:2" ht="15.75">
      <c r="A90" s="26" t="s">
        <v>35</v>
      </c>
      <c r="B90" s="27"/>
    </row>
    <row r="91" spans="1:2" ht="31.5">
      <c r="A91" s="37" t="s">
        <v>36</v>
      </c>
      <c r="B91" s="27">
        <f>B102</f>
        <v>15036</v>
      </c>
    </row>
    <row r="92" spans="1:2" ht="15.75">
      <c r="A92" s="26" t="s">
        <v>15</v>
      </c>
      <c r="B92" s="27"/>
    </row>
    <row r="93" spans="1:2" ht="15.75">
      <c r="A93" s="26" t="s">
        <v>37</v>
      </c>
      <c r="B93" s="27"/>
    </row>
    <row r="94" spans="1:2" ht="15.75">
      <c r="A94" s="26" t="s">
        <v>27</v>
      </c>
      <c r="B94" s="27"/>
    </row>
    <row r="95" spans="1:2" ht="15.75">
      <c r="A95" s="26" t="s">
        <v>28</v>
      </c>
      <c r="B95" s="27"/>
    </row>
    <row r="96" spans="1:2" ht="15.75">
      <c r="A96" s="26" t="s">
        <v>29</v>
      </c>
      <c r="B96" s="27"/>
    </row>
    <row r="97" spans="1:2" ht="15.75">
      <c r="A97" s="26" t="s">
        <v>30</v>
      </c>
      <c r="B97" s="27"/>
    </row>
    <row r="98" spans="1:2" ht="15.75">
      <c r="A98" s="26" t="s">
        <v>31</v>
      </c>
      <c r="B98" s="27"/>
    </row>
    <row r="99" spans="1:2" ht="15.75">
      <c r="A99" s="26" t="s">
        <v>32</v>
      </c>
      <c r="B99" s="27"/>
    </row>
    <row r="100" spans="1:2" ht="18" customHeight="1">
      <c r="A100" s="26" t="s">
        <v>33</v>
      </c>
      <c r="B100" s="27"/>
    </row>
    <row r="101" spans="1:2" ht="15.75">
      <c r="A101" s="26" t="s">
        <v>34</v>
      </c>
      <c r="B101" s="27"/>
    </row>
    <row r="102" spans="1:2" ht="15.75">
      <c r="A102" s="26" t="s">
        <v>35</v>
      </c>
      <c r="B102" s="27">
        <v>15036</v>
      </c>
    </row>
    <row r="103" spans="1:2" ht="15.75">
      <c r="A103" s="26" t="s">
        <v>38</v>
      </c>
      <c r="B103" s="27">
        <f>B106+B121</f>
        <v>33697</v>
      </c>
    </row>
    <row r="104" spans="1:2" ht="15.75">
      <c r="A104" s="26" t="s">
        <v>13</v>
      </c>
      <c r="B104" s="27"/>
    </row>
    <row r="105" spans="1:2" ht="15.75">
      <c r="A105" s="26" t="s">
        <v>39</v>
      </c>
      <c r="B105" s="27"/>
    </row>
    <row r="106" spans="1:2" ht="31.5">
      <c r="A106" s="37" t="s">
        <v>40</v>
      </c>
      <c r="B106" s="27">
        <f>B109+B110+B111+B112+B113+B114+B115+B116+B117+B118+B119+B120</f>
        <v>33697</v>
      </c>
    </row>
    <row r="107" spans="1:2" ht="15.75">
      <c r="A107" s="26" t="s">
        <v>15</v>
      </c>
      <c r="B107" s="27"/>
    </row>
    <row r="108" spans="1:2" ht="15.75">
      <c r="A108" s="26" t="s">
        <v>41</v>
      </c>
      <c r="B108" s="27"/>
    </row>
    <row r="109" spans="1:2" ht="15.75">
      <c r="A109" s="26" t="s">
        <v>42</v>
      </c>
      <c r="B109" s="27">
        <v>301</v>
      </c>
    </row>
    <row r="110" spans="1:2" ht="15.75">
      <c r="A110" s="26" t="s">
        <v>43</v>
      </c>
      <c r="B110" s="27"/>
    </row>
    <row r="111" spans="1:2" ht="15.75">
      <c r="A111" s="26" t="s">
        <v>44</v>
      </c>
      <c r="B111" s="27">
        <v>6883</v>
      </c>
    </row>
    <row r="112" spans="1:2" ht="15.75">
      <c r="A112" s="26" t="s">
        <v>45</v>
      </c>
      <c r="B112" s="27"/>
    </row>
    <row r="113" spans="1:2" ht="15.75">
      <c r="A113" s="26" t="s">
        <v>46</v>
      </c>
      <c r="B113" s="27"/>
    </row>
    <row r="114" spans="1:2" ht="15.75">
      <c r="A114" s="26" t="s">
        <v>47</v>
      </c>
      <c r="B114" s="27"/>
    </row>
    <row r="115" spans="1:2" ht="15.75">
      <c r="A115" s="26" t="s">
        <v>48</v>
      </c>
      <c r="B115" s="27"/>
    </row>
    <row r="116" spans="1:2" ht="15.75">
      <c r="A116" s="26" t="s">
        <v>49</v>
      </c>
      <c r="B116" s="27"/>
    </row>
    <row r="117" spans="1:2" ht="15.75">
      <c r="A117" s="26" t="s">
        <v>50</v>
      </c>
      <c r="B117" s="27"/>
    </row>
    <row r="118" spans="1:2" ht="15.75">
      <c r="A118" s="26" t="s">
        <v>51</v>
      </c>
      <c r="B118" s="27">
        <v>24335</v>
      </c>
    </row>
    <row r="119" spans="1:2" ht="15.75">
      <c r="A119" s="26" t="s">
        <v>52</v>
      </c>
      <c r="B119" s="27"/>
    </row>
    <row r="120" spans="1:2" ht="15.75">
      <c r="A120" s="26" t="s">
        <v>53</v>
      </c>
      <c r="B120" s="27">
        <v>2178</v>
      </c>
    </row>
    <row r="121" spans="1:2" ht="47.25">
      <c r="A121" s="37" t="s">
        <v>54</v>
      </c>
      <c r="B121" s="27"/>
    </row>
    <row r="122" spans="1:2" ht="15.75">
      <c r="A122" s="26" t="s">
        <v>15</v>
      </c>
      <c r="B122" s="27"/>
    </row>
    <row r="123" spans="1:2" ht="15.75">
      <c r="A123" s="26" t="s">
        <v>55</v>
      </c>
      <c r="B123" s="27"/>
    </row>
    <row r="124" spans="1:2" ht="15.75">
      <c r="A124" s="26" t="s">
        <v>56</v>
      </c>
      <c r="B124" s="27"/>
    </row>
    <row r="125" spans="1:2" ht="15.75">
      <c r="A125" s="26" t="s">
        <v>57</v>
      </c>
      <c r="B125" s="27"/>
    </row>
    <row r="126" spans="1:2" ht="15.75">
      <c r="A126" s="26" t="s">
        <v>58</v>
      </c>
      <c r="B126" s="27"/>
    </row>
    <row r="127" spans="1:2" ht="15.75">
      <c r="A127" s="26" t="s">
        <v>59</v>
      </c>
      <c r="B127" s="27"/>
    </row>
    <row r="128" spans="1:2" ht="15.75">
      <c r="A128" s="26" t="s">
        <v>60</v>
      </c>
      <c r="B128" s="27"/>
    </row>
    <row r="129" spans="1:2" ht="15.75">
      <c r="A129" s="26" t="s">
        <v>61</v>
      </c>
      <c r="B129" s="27"/>
    </row>
    <row r="130" spans="1:2" ht="15.75">
      <c r="A130" s="26" t="s">
        <v>62</v>
      </c>
      <c r="B130" s="27"/>
    </row>
    <row r="131" spans="1:2" ht="15.75">
      <c r="A131" s="26" t="s">
        <v>63</v>
      </c>
      <c r="B131" s="27"/>
    </row>
    <row r="132" spans="1:2" ht="15.75">
      <c r="A132" s="26" t="s">
        <v>64</v>
      </c>
      <c r="B132" s="27"/>
    </row>
    <row r="133" spans="1:2" ht="15.75">
      <c r="A133" s="26" t="s">
        <v>65</v>
      </c>
      <c r="B133" s="27"/>
    </row>
    <row r="134" spans="1:2" ht="15.75">
      <c r="A134" s="26" t="s">
        <v>66</v>
      </c>
      <c r="B134" s="27"/>
    </row>
    <row r="135" spans="1:2" ht="15.75">
      <c r="A135" s="26" t="s">
        <v>67</v>
      </c>
      <c r="B135" s="27"/>
    </row>
    <row r="136" spans="1:15" s="2" customFormat="1" ht="15.75">
      <c r="A136" s="26" t="s">
        <v>68</v>
      </c>
      <c r="B136" s="27"/>
      <c r="C136" s="3"/>
      <c r="D136" s="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2" ht="15.75">
      <c r="A137" s="30" t="s">
        <v>69</v>
      </c>
      <c r="B137" s="31">
        <f>B139+B142+B143</f>
        <v>3637907</v>
      </c>
    </row>
    <row r="138" spans="1:15" s="1" customFormat="1" ht="15.75">
      <c r="A138" s="26" t="s">
        <v>15</v>
      </c>
      <c r="B138" s="27"/>
      <c r="C138" s="3"/>
      <c r="D138" s="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2" ht="15.75">
      <c r="A139" s="26" t="s">
        <v>70</v>
      </c>
      <c r="B139" s="27">
        <f>B152+B157+B165+1275300</f>
        <v>3397800</v>
      </c>
    </row>
    <row r="140" spans="1:4" ht="15.75">
      <c r="A140" s="26" t="s">
        <v>71</v>
      </c>
      <c r="B140" s="27"/>
      <c r="D140" s="29"/>
    </row>
    <row r="141" spans="1:2" ht="15.75">
      <c r="A141" s="26" t="s">
        <v>72</v>
      </c>
      <c r="B141" s="27"/>
    </row>
    <row r="142" spans="1:15" s="1" customFormat="1" ht="15.75">
      <c r="A142" s="28" t="s">
        <v>122</v>
      </c>
      <c r="B142" s="27">
        <f>B166</f>
        <v>53357</v>
      </c>
      <c r="C142" s="3"/>
      <c r="D142" s="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s="1" customFormat="1" ht="47.25">
      <c r="A143" s="26" t="s">
        <v>73</v>
      </c>
      <c r="B143" s="27">
        <f>B145</f>
        <v>186750</v>
      </c>
      <c r="C143" s="3"/>
      <c r="D143" s="5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2" ht="15.75">
      <c r="A144" s="26" t="s">
        <v>15</v>
      </c>
      <c r="B144" s="27"/>
    </row>
    <row r="145" spans="1:2" ht="15.75">
      <c r="A145" s="26" t="s">
        <v>74</v>
      </c>
      <c r="B145" s="27">
        <v>186750</v>
      </c>
    </row>
    <row r="146" spans="1:2" ht="15.75">
      <c r="A146" s="26" t="s">
        <v>75</v>
      </c>
      <c r="B146" s="27"/>
    </row>
    <row r="147" spans="1:2" ht="15.75">
      <c r="A147" s="26" t="s">
        <v>76</v>
      </c>
      <c r="B147" s="27"/>
    </row>
    <row r="148" spans="1:2" ht="15.75">
      <c r="A148" s="26" t="s">
        <v>15</v>
      </c>
      <c r="B148" s="27"/>
    </row>
    <row r="149" spans="1:2" ht="15.75">
      <c r="A149" s="26" t="s">
        <v>77</v>
      </c>
      <c r="B149" s="27"/>
    </row>
    <row r="150" spans="1:15" s="2" customFormat="1" ht="15.75">
      <c r="A150" s="30" t="s">
        <v>78</v>
      </c>
      <c r="B150" s="31">
        <f>B152+B157+B165+B166+B168</f>
        <v>3637907</v>
      </c>
      <c r="C150" s="3"/>
      <c r="D150" s="5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2" ht="15.75">
      <c r="A151" s="26" t="s">
        <v>15</v>
      </c>
      <c r="B151" s="27"/>
    </row>
    <row r="152" spans="1:2" ht="15.75">
      <c r="A152" s="32" t="s">
        <v>79</v>
      </c>
      <c r="B152" s="27">
        <f>B154+B155+B156</f>
        <v>1706700</v>
      </c>
    </row>
    <row r="153" spans="1:2" ht="15.75">
      <c r="A153" s="26" t="s">
        <v>13</v>
      </c>
      <c r="B153" s="27"/>
    </row>
    <row r="154" spans="1:15" s="1" customFormat="1" ht="15.75">
      <c r="A154" s="26" t="s">
        <v>80</v>
      </c>
      <c r="B154" s="27">
        <v>1303400</v>
      </c>
      <c r="C154" s="3"/>
      <c r="D154" s="5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s="1" customFormat="1" ht="15.75">
      <c r="A155" s="26" t="s">
        <v>81</v>
      </c>
      <c r="B155" s="27">
        <v>9600</v>
      </c>
      <c r="C155" s="3"/>
      <c r="D155" s="5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s="1" customFormat="1" ht="15.75">
      <c r="A156" s="26" t="s">
        <v>82</v>
      </c>
      <c r="B156" s="27">
        <v>393700</v>
      </c>
      <c r="C156" s="3"/>
      <c r="D156" s="5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2" ht="15.75">
      <c r="A157" s="32" t="s">
        <v>83</v>
      </c>
      <c r="B157" s="27">
        <f>B159+B160+B161+B162+B163+B164</f>
        <v>312700</v>
      </c>
    </row>
    <row r="158" spans="1:2" ht="15.75">
      <c r="A158" s="26" t="s">
        <v>13</v>
      </c>
      <c r="B158" s="27"/>
    </row>
    <row r="159" spans="1:15" s="1" customFormat="1" ht="15.75">
      <c r="A159" s="26" t="s">
        <v>84</v>
      </c>
      <c r="B159" s="27">
        <v>4500</v>
      </c>
      <c r="C159" s="3"/>
      <c r="D159" s="5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s="1" customFormat="1" ht="15.75">
      <c r="A160" s="26" t="s">
        <v>85</v>
      </c>
      <c r="B160" s="27">
        <v>0</v>
      </c>
      <c r="C160" s="3"/>
      <c r="D160" s="5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s="1" customFormat="1" ht="15.75">
      <c r="A161" s="26" t="s">
        <v>86</v>
      </c>
      <c r="B161" s="27">
        <v>169600</v>
      </c>
      <c r="C161" s="3"/>
      <c r="D161" s="5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s="1" customFormat="1" ht="15.75">
      <c r="A162" s="26" t="s">
        <v>87</v>
      </c>
      <c r="B162" s="27">
        <v>0</v>
      </c>
      <c r="C162" s="3"/>
      <c r="D162" s="5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s="1" customFormat="1" ht="15.75">
      <c r="A163" s="26" t="s">
        <v>88</v>
      </c>
      <c r="B163" s="27">
        <v>70500</v>
      </c>
      <c r="C163" s="3"/>
      <c r="D163" s="5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s="1" customFormat="1" ht="15.75">
      <c r="A164" s="26" t="s">
        <v>89</v>
      </c>
      <c r="B164" s="27">
        <v>68100</v>
      </c>
      <c r="C164" s="3"/>
      <c r="D164" s="5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s="1" customFormat="1" ht="15.75">
      <c r="A165" s="32" t="s">
        <v>90</v>
      </c>
      <c r="B165" s="27">
        <v>103100</v>
      </c>
      <c r="C165" s="3"/>
      <c r="D165" s="5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s="1" customFormat="1" ht="15.75">
      <c r="A166" s="32" t="s">
        <v>128</v>
      </c>
      <c r="B166" s="27">
        <v>53357</v>
      </c>
      <c r="C166" s="3"/>
      <c r="D166" s="5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s="1" customFormat="1" ht="15.75">
      <c r="A167" s="26" t="s">
        <v>129</v>
      </c>
      <c r="B167" s="27">
        <f>B166</f>
        <v>53357</v>
      </c>
      <c r="C167" s="3"/>
      <c r="D167" s="5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s="1" customFormat="1" ht="15.75">
      <c r="A168" s="32" t="s">
        <v>91</v>
      </c>
      <c r="B168" s="27">
        <f>B170+B171+B173</f>
        <v>1462050</v>
      </c>
      <c r="C168" s="23"/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2" ht="15.75">
      <c r="A169" s="26" t="s">
        <v>13</v>
      </c>
      <c r="B169" s="27"/>
    </row>
    <row r="170" spans="1:2" ht="15.75">
      <c r="A170" s="26" t="s">
        <v>92</v>
      </c>
      <c r="B170" s="27">
        <v>0</v>
      </c>
    </row>
    <row r="171" spans="1:2" ht="15.75">
      <c r="A171" s="26" t="s">
        <v>93</v>
      </c>
      <c r="B171" s="27">
        <v>0</v>
      </c>
    </row>
    <row r="172" spans="1:2" ht="15.75">
      <c r="A172" s="26" t="s">
        <v>94</v>
      </c>
      <c r="B172" s="27">
        <v>0</v>
      </c>
    </row>
    <row r="173" spans="1:15" s="1" customFormat="1" ht="15.75">
      <c r="A173" s="26" t="s">
        <v>95</v>
      </c>
      <c r="B173" s="27">
        <f>1275300+186750</f>
        <v>1462050</v>
      </c>
      <c r="C173" s="3"/>
      <c r="D173" s="5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2" ht="15.75">
      <c r="A174" s="26" t="s">
        <v>96</v>
      </c>
      <c r="B174" s="27">
        <v>0</v>
      </c>
    </row>
    <row r="175" spans="1:2" ht="20.25" customHeight="1">
      <c r="A175" s="26" t="s">
        <v>13</v>
      </c>
      <c r="B175" s="27"/>
    </row>
    <row r="176" spans="1:2" ht="31.5">
      <c r="A176" s="26" t="s">
        <v>97</v>
      </c>
      <c r="B176" s="27">
        <v>0</v>
      </c>
    </row>
    <row r="177" spans="1:2" ht="15.75">
      <c r="A177" s="26" t="s">
        <v>98</v>
      </c>
      <c r="B177" s="27"/>
    </row>
    <row r="178" spans="1:2" ht="15.75">
      <c r="A178" s="26" t="s">
        <v>99</v>
      </c>
      <c r="B178" s="27"/>
    </row>
    <row r="179" ht="18.75">
      <c r="A179" s="10"/>
    </row>
    <row r="180" spans="1:2" ht="18.75">
      <c r="A180" s="38"/>
      <c r="B180" s="38"/>
    </row>
    <row r="181" spans="1:2" ht="18.75" customHeight="1">
      <c r="A181" s="38" t="s">
        <v>253</v>
      </c>
      <c r="B181" s="38"/>
    </row>
    <row r="182" spans="1:2" ht="3.75" customHeight="1">
      <c r="A182" s="38" t="s">
        <v>102</v>
      </c>
      <c r="B182" s="38"/>
    </row>
    <row r="183" spans="1:2" ht="15">
      <c r="A183" s="39" t="s">
        <v>103</v>
      </c>
      <c r="B183" s="39"/>
    </row>
    <row r="184" ht="15">
      <c r="A184" s="12" t="s">
        <v>100</v>
      </c>
    </row>
    <row r="185" spans="1:2" ht="18.75">
      <c r="A185" s="38" t="s">
        <v>101</v>
      </c>
      <c r="B185" s="38"/>
    </row>
    <row r="186" spans="1:2" ht="33.75" customHeight="1">
      <c r="A186" s="38" t="s">
        <v>242</v>
      </c>
      <c r="B186" s="38"/>
    </row>
    <row r="187" spans="1:2" ht="2.25" customHeight="1">
      <c r="A187" s="38" t="s">
        <v>102</v>
      </c>
      <c r="B187" s="38"/>
    </row>
    <row r="188" spans="1:2" ht="15">
      <c r="A188" s="39" t="s">
        <v>103</v>
      </c>
      <c r="B188" s="39"/>
    </row>
    <row r="189" ht="9.75" customHeight="1">
      <c r="A189" s="12"/>
    </row>
    <row r="190" spans="1:2" ht="21" customHeight="1">
      <c r="A190" s="38" t="s">
        <v>104</v>
      </c>
      <c r="B190" s="38"/>
    </row>
    <row r="191" spans="1:2" ht="14.25" customHeight="1">
      <c r="A191" s="38" t="s">
        <v>137</v>
      </c>
      <c r="B191" s="38"/>
    </row>
    <row r="192" spans="1:2" ht="4.5" customHeight="1">
      <c r="A192" s="38" t="s">
        <v>102</v>
      </c>
      <c r="B192" s="38"/>
    </row>
    <row r="193" spans="1:2" ht="15">
      <c r="A193" s="39" t="s">
        <v>103</v>
      </c>
      <c r="B193" s="39"/>
    </row>
    <row r="194" spans="1:2" ht="18.75">
      <c r="A194" s="41" t="s">
        <v>175</v>
      </c>
      <c r="B194" s="41"/>
    </row>
  </sheetData>
  <sheetProtection/>
  <mergeCells count="48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4:B14"/>
    <mergeCell ref="A15:B15"/>
    <mergeCell ref="A17:B17"/>
    <mergeCell ref="A33:B33"/>
    <mergeCell ref="A39:B39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180:B180"/>
    <mergeCell ref="A181:B181"/>
    <mergeCell ref="A182:B182"/>
    <mergeCell ref="A183:B183"/>
    <mergeCell ref="A185:B185"/>
    <mergeCell ref="A186:B186"/>
    <mergeCell ref="A187:B187"/>
    <mergeCell ref="A188:B188"/>
    <mergeCell ref="A190:B190"/>
    <mergeCell ref="A191:B191"/>
    <mergeCell ref="A192:B192"/>
    <mergeCell ref="A193:B193"/>
    <mergeCell ref="A194:B194"/>
  </mergeCells>
  <printOptions/>
  <pageMargins left="0.7086614173228347" right="0.2362204724409449" top="0.6299212598425197" bottom="0.5118110236220472" header="0.31496062992125984" footer="0.31496062992125984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O194"/>
  <sheetViews>
    <sheetView zoomScalePageLayoutView="0" workbookViewId="0" topLeftCell="A174">
      <selection activeCell="D191" sqref="D191"/>
    </sheetView>
  </sheetViews>
  <sheetFormatPr defaultColWidth="9.140625" defaultRowHeight="15"/>
  <cols>
    <col min="1" max="1" width="73.140625" style="3" customWidth="1"/>
    <col min="2" max="2" width="15.8515625" style="22" customWidth="1"/>
    <col min="3" max="3" width="9.140625" style="3" customWidth="1"/>
    <col min="4" max="4" width="9.140625" style="5" customWidth="1"/>
    <col min="5" max="16384" width="9.140625" style="3" customWidth="1"/>
  </cols>
  <sheetData>
    <row r="1" spans="1:2" ht="18.75">
      <c r="A1" s="54"/>
      <c r="B1" s="54"/>
    </row>
    <row r="2" spans="1:2" ht="15">
      <c r="A2" s="50" t="s">
        <v>0</v>
      </c>
      <c r="B2" s="50"/>
    </row>
    <row r="3" spans="1:2" ht="15">
      <c r="A3" s="55" t="s">
        <v>105</v>
      </c>
      <c r="B3" s="55"/>
    </row>
    <row r="4" spans="1:2" ht="15">
      <c r="A4" s="51" t="s">
        <v>107</v>
      </c>
      <c r="B4" s="51"/>
    </row>
    <row r="5" spans="1:2" ht="15">
      <c r="A5" s="55" t="s">
        <v>106</v>
      </c>
      <c r="B5" s="55"/>
    </row>
    <row r="6" spans="1:2" ht="15">
      <c r="A6" s="56" t="s">
        <v>108</v>
      </c>
      <c r="B6" s="56"/>
    </row>
    <row r="7" spans="1:2" ht="15">
      <c r="A7" s="50" t="s">
        <v>134</v>
      </c>
      <c r="B7" s="50"/>
    </row>
    <row r="8" spans="1:2" ht="15">
      <c r="A8" s="51" t="s">
        <v>1</v>
      </c>
      <c r="B8" s="51"/>
    </row>
    <row r="9" spans="1:2" ht="15">
      <c r="A9" s="52" t="s">
        <v>172</v>
      </c>
      <c r="B9" s="52"/>
    </row>
    <row r="14" spans="1:2" ht="18.75">
      <c r="A14" s="53" t="s">
        <v>2</v>
      </c>
      <c r="B14" s="53"/>
    </row>
    <row r="15" spans="1:2" ht="18.75">
      <c r="A15" s="53" t="s">
        <v>135</v>
      </c>
      <c r="B15" s="53"/>
    </row>
    <row r="17" spans="1:2" ht="19.5" thickBot="1">
      <c r="A17" s="43"/>
      <c r="B17" s="43"/>
    </row>
    <row r="18" spans="1:2" ht="19.5" thickBot="1">
      <c r="A18" s="6"/>
      <c r="B18" s="13" t="s">
        <v>3</v>
      </c>
    </row>
    <row r="19" spans="1:2" ht="19.5" thickBot="1">
      <c r="A19" s="7" t="s">
        <v>4</v>
      </c>
      <c r="B19" s="17"/>
    </row>
    <row r="20" spans="1:4" ht="38.25" thickBot="1">
      <c r="A20" s="6" t="s">
        <v>138</v>
      </c>
      <c r="B20" s="8">
        <v>41275</v>
      </c>
      <c r="D20" s="14"/>
    </row>
    <row r="21" spans="1:2" ht="19.5" thickBot="1">
      <c r="A21" s="7"/>
      <c r="B21" s="17"/>
    </row>
    <row r="22" spans="1:2" ht="32.25" thickBot="1">
      <c r="A22" s="9" t="s">
        <v>204</v>
      </c>
      <c r="B22" s="17"/>
    </row>
    <row r="23" spans="1:2" ht="19.5" thickBot="1">
      <c r="A23" s="15" t="s">
        <v>110</v>
      </c>
      <c r="B23" s="17"/>
    </row>
    <row r="24" spans="1:2" ht="32.25" thickBot="1">
      <c r="A24" s="9" t="s">
        <v>232</v>
      </c>
      <c r="B24" s="17"/>
    </row>
    <row r="25" spans="1:2" ht="19.5" thickBot="1">
      <c r="A25" s="16" t="s">
        <v>123</v>
      </c>
      <c r="B25" s="11"/>
    </row>
    <row r="26" spans="1:2" ht="19.5" thickBot="1">
      <c r="A26" s="7" t="s">
        <v>5</v>
      </c>
      <c r="B26" s="20">
        <v>71927580</v>
      </c>
    </row>
    <row r="27" spans="1:2" ht="24.75" thickBot="1">
      <c r="A27" s="6" t="s">
        <v>6</v>
      </c>
      <c r="B27" s="21" t="s">
        <v>188</v>
      </c>
    </row>
    <row r="28" spans="1:4" ht="19.5" customHeight="1" thickBot="1">
      <c r="A28" s="6" t="s">
        <v>109</v>
      </c>
      <c r="B28" s="17">
        <v>383</v>
      </c>
      <c r="D28" s="18"/>
    </row>
    <row r="29" ht="18.75">
      <c r="A29" s="10"/>
    </row>
    <row r="30" ht="18.75">
      <c r="A30" s="10"/>
    </row>
    <row r="31" ht="18.75">
      <c r="A31" s="10"/>
    </row>
    <row r="32" ht="18.75">
      <c r="A32" s="10"/>
    </row>
    <row r="33" spans="1:2" ht="18.75">
      <c r="A33" s="48" t="s">
        <v>111</v>
      </c>
      <c r="B33" s="48"/>
    </row>
    <row r="34" spans="1:2" ht="18.75">
      <c r="A34" s="19" t="s">
        <v>126</v>
      </c>
      <c r="B34" s="4"/>
    </row>
    <row r="35" spans="1:2" ht="18.75">
      <c r="A35" s="19"/>
      <c r="B35" s="4"/>
    </row>
    <row r="36" spans="1:2" ht="18.75">
      <c r="A36" s="19"/>
      <c r="B36" s="4"/>
    </row>
    <row r="37" spans="1:2" ht="18.75">
      <c r="A37" s="19"/>
      <c r="B37" s="4"/>
    </row>
    <row r="38" ht="15">
      <c r="B38" s="3"/>
    </row>
    <row r="39" spans="1:2" ht="19.5" customHeight="1">
      <c r="A39" s="43" t="s">
        <v>127</v>
      </c>
      <c r="B39" s="43"/>
    </row>
    <row r="40" spans="1:2" ht="12" customHeight="1">
      <c r="A40" s="4"/>
      <c r="B40" s="4"/>
    </row>
    <row r="41" spans="1:2" ht="18" customHeight="1">
      <c r="A41" s="38" t="s">
        <v>7</v>
      </c>
      <c r="B41" s="38"/>
    </row>
    <row r="42" spans="1:2" ht="36" customHeight="1">
      <c r="A42" s="49" t="s">
        <v>112</v>
      </c>
      <c r="B42" s="49"/>
    </row>
    <row r="43" spans="1:2" ht="18.75">
      <c r="A43" s="38" t="s">
        <v>8</v>
      </c>
      <c r="B43" s="38"/>
    </row>
    <row r="44" spans="1:2" ht="37.5" customHeight="1">
      <c r="A44" s="38" t="s">
        <v>113</v>
      </c>
      <c r="B44" s="38"/>
    </row>
    <row r="45" spans="1:2" ht="54" customHeight="1">
      <c r="A45" s="38" t="s">
        <v>114</v>
      </c>
      <c r="B45" s="38"/>
    </row>
    <row r="46" spans="1:2" ht="53.25" customHeight="1">
      <c r="A46" s="38" t="s">
        <v>115</v>
      </c>
      <c r="B46" s="38"/>
    </row>
    <row r="47" spans="1:2" ht="35.25" customHeight="1">
      <c r="A47" s="38" t="s">
        <v>124</v>
      </c>
      <c r="B47" s="38"/>
    </row>
    <row r="48" spans="1:2" ht="51.75" customHeight="1">
      <c r="A48" s="38" t="s">
        <v>116</v>
      </c>
      <c r="B48" s="38"/>
    </row>
    <row r="49" spans="1:2" ht="18.75" customHeight="1">
      <c r="A49" s="38" t="s">
        <v>117</v>
      </c>
      <c r="B49" s="38"/>
    </row>
    <row r="50" spans="1:2" ht="50.25" customHeight="1">
      <c r="A50" s="38" t="s">
        <v>118</v>
      </c>
      <c r="B50" s="38"/>
    </row>
    <row r="51" spans="1:2" ht="54.75" customHeight="1">
      <c r="A51" s="38" t="s">
        <v>119</v>
      </c>
      <c r="B51" s="38"/>
    </row>
    <row r="52" spans="1:2" ht="74.25" customHeight="1">
      <c r="A52" s="45" t="s">
        <v>120</v>
      </c>
      <c r="B52" s="45"/>
    </row>
    <row r="53" spans="1:2" ht="35.25" customHeight="1">
      <c r="A53" s="46" t="s">
        <v>121</v>
      </c>
      <c r="B53" s="46"/>
    </row>
    <row r="54" spans="1:2" ht="132.75" customHeight="1">
      <c r="A54" s="47" t="s">
        <v>220</v>
      </c>
      <c r="B54" s="47"/>
    </row>
    <row r="55" spans="1:2" ht="56.25" customHeight="1">
      <c r="A55" s="38" t="s">
        <v>221</v>
      </c>
      <c r="B55" s="38"/>
    </row>
    <row r="56" spans="1:2" ht="36.75" customHeight="1">
      <c r="A56" s="38" t="s">
        <v>131</v>
      </c>
      <c r="B56" s="38"/>
    </row>
    <row r="57" spans="1:2" ht="35.25" customHeight="1">
      <c r="A57" s="38" t="s">
        <v>130</v>
      </c>
      <c r="B57" s="38"/>
    </row>
    <row r="58" spans="1:2" ht="36" customHeight="1">
      <c r="A58" s="38" t="s">
        <v>136</v>
      </c>
      <c r="B58" s="38"/>
    </row>
    <row r="59" spans="1:2" ht="18.75">
      <c r="A59" s="38"/>
      <c r="B59" s="38"/>
    </row>
    <row r="60" spans="1:2" ht="18.75">
      <c r="A60" s="43" t="s">
        <v>9</v>
      </c>
      <c r="B60" s="43"/>
    </row>
    <row r="61" spans="1:2" ht="18.75">
      <c r="A61" s="44"/>
      <c r="B61" s="44"/>
    </row>
    <row r="62" spans="1:2" ht="18.75">
      <c r="A62" s="24" t="s">
        <v>10</v>
      </c>
      <c r="B62" s="24" t="s">
        <v>11</v>
      </c>
    </row>
    <row r="63" spans="1:2" ht="15.75">
      <c r="A63" s="25">
        <v>1</v>
      </c>
      <c r="B63" s="25">
        <v>2</v>
      </c>
    </row>
    <row r="64" spans="1:2" ht="15.75">
      <c r="A64" s="26" t="s">
        <v>12</v>
      </c>
      <c r="B64" s="27">
        <v>1350550</v>
      </c>
    </row>
    <row r="65" spans="1:2" ht="15.75">
      <c r="A65" s="26" t="s">
        <v>13</v>
      </c>
      <c r="B65" s="27"/>
    </row>
    <row r="66" spans="1:2" ht="15.75">
      <c r="A66" s="26" t="s">
        <v>14</v>
      </c>
      <c r="B66" s="27">
        <v>1144118</v>
      </c>
    </row>
    <row r="67" spans="1:2" ht="15.75">
      <c r="A67" s="26" t="s">
        <v>15</v>
      </c>
      <c r="B67" s="27"/>
    </row>
    <row r="68" spans="1:2" ht="31.5">
      <c r="A68" s="26" t="s">
        <v>16</v>
      </c>
      <c r="B68" s="27">
        <v>1144118</v>
      </c>
    </row>
    <row r="69" spans="1:2" ht="47.25">
      <c r="A69" s="26" t="s">
        <v>17</v>
      </c>
      <c r="B69" s="27"/>
    </row>
    <row r="70" spans="1:2" ht="47.25">
      <c r="A70" s="26" t="s">
        <v>18</v>
      </c>
      <c r="B70" s="27"/>
    </row>
    <row r="71" spans="1:2" ht="16.5" customHeight="1">
      <c r="A71" s="26" t="s">
        <v>19</v>
      </c>
      <c r="B71" s="27"/>
    </row>
    <row r="72" spans="1:2" ht="31.5">
      <c r="A72" s="26" t="s">
        <v>20</v>
      </c>
      <c r="B72" s="27">
        <v>206432</v>
      </c>
    </row>
    <row r="73" spans="1:2" ht="15.75">
      <c r="A73" s="26" t="s">
        <v>15</v>
      </c>
      <c r="B73" s="27"/>
    </row>
    <row r="74" spans="1:2" ht="17.25" customHeight="1">
      <c r="A74" s="26" t="s">
        <v>21</v>
      </c>
      <c r="B74" s="27"/>
    </row>
    <row r="75" spans="1:2" ht="15.75">
      <c r="A75" s="26" t="s">
        <v>22</v>
      </c>
      <c r="B75" s="27"/>
    </row>
    <row r="76" spans="1:2" ht="15.75">
      <c r="A76" s="26" t="s">
        <v>23</v>
      </c>
      <c r="B76" s="27">
        <f>B79+B91</f>
        <v>3945</v>
      </c>
    </row>
    <row r="77" spans="1:2" ht="15.75">
      <c r="A77" s="26" t="s">
        <v>13</v>
      </c>
      <c r="B77" s="27"/>
    </row>
    <row r="78" spans="1:2" ht="31.5">
      <c r="A78" s="37" t="s">
        <v>24</v>
      </c>
      <c r="B78" s="27"/>
    </row>
    <row r="79" spans="1:2" ht="31.5">
      <c r="A79" s="26" t="s">
        <v>25</v>
      </c>
      <c r="B79" s="27">
        <f>B89+B90</f>
        <v>0</v>
      </c>
    </row>
    <row r="80" spans="1:2" ht="15.75">
      <c r="A80" s="26" t="s">
        <v>15</v>
      </c>
      <c r="B80" s="27"/>
    </row>
    <row r="81" spans="1:2" ht="15.75">
      <c r="A81" s="26" t="s">
        <v>26</v>
      </c>
      <c r="B81" s="27"/>
    </row>
    <row r="82" spans="1:2" ht="15.75">
      <c r="A82" s="26" t="s">
        <v>27</v>
      </c>
      <c r="B82" s="27"/>
    </row>
    <row r="83" spans="1:2" ht="15.75">
      <c r="A83" s="26" t="s">
        <v>28</v>
      </c>
      <c r="B83" s="27"/>
    </row>
    <row r="84" spans="1:2" ht="15.75">
      <c r="A84" s="26" t="s">
        <v>29</v>
      </c>
      <c r="B84" s="27"/>
    </row>
    <row r="85" spans="1:2" ht="15.75">
      <c r="A85" s="26" t="s">
        <v>30</v>
      </c>
      <c r="B85" s="27"/>
    </row>
    <row r="86" spans="1:2" ht="15.75">
      <c r="A86" s="26" t="s">
        <v>31</v>
      </c>
      <c r="B86" s="27"/>
    </row>
    <row r="87" spans="1:2" ht="15.75">
      <c r="A87" s="26" t="s">
        <v>32</v>
      </c>
      <c r="B87" s="27"/>
    </row>
    <row r="88" spans="1:2" ht="18" customHeight="1">
      <c r="A88" s="26" t="s">
        <v>33</v>
      </c>
      <c r="B88" s="27"/>
    </row>
    <row r="89" spans="1:2" ht="15.75">
      <c r="A89" s="26" t="s">
        <v>34</v>
      </c>
      <c r="B89" s="27"/>
    </row>
    <row r="90" spans="1:2" ht="15.75">
      <c r="A90" s="26" t="s">
        <v>35</v>
      </c>
      <c r="B90" s="27"/>
    </row>
    <row r="91" spans="1:2" ht="31.5">
      <c r="A91" s="37" t="s">
        <v>36</v>
      </c>
      <c r="B91" s="27">
        <f>B102</f>
        <v>3945</v>
      </c>
    </row>
    <row r="92" spans="1:2" ht="15.75">
      <c r="A92" s="26" t="s">
        <v>15</v>
      </c>
      <c r="B92" s="27"/>
    </row>
    <row r="93" spans="1:2" ht="15.75">
      <c r="A93" s="26" t="s">
        <v>37</v>
      </c>
      <c r="B93" s="27"/>
    </row>
    <row r="94" spans="1:2" ht="15.75">
      <c r="A94" s="26" t="s">
        <v>27</v>
      </c>
      <c r="B94" s="27"/>
    </row>
    <row r="95" spans="1:2" ht="15.75">
      <c r="A95" s="26" t="s">
        <v>28</v>
      </c>
      <c r="B95" s="27"/>
    </row>
    <row r="96" spans="1:2" ht="15.75">
      <c r="A96" s="26" t="s">
        <v>29</v>
      </c>
      <c r="B96" s="27"/>
    </row>
    <row r="97" spans="1:2" ht="15.75">
      <c r="A97" s="26" t="s">
        <v>30</v>
      </c>
      <c r="B97" s="27"/>
    </row>
    <row r="98" spans="1:2" ht="15.75">
      <c r="A98" s="26" t="s">
        <v>31</v>
      </c>
      <c r="B98" s="27"/>
    </row>
    <row r="99" spans="1:2" ht="15.75">
      <c r="A99" s="26" t="s">
        <v>32</v>
      </c>
      <c r="B99" s="27"/>
    </row>
    <row r="100" spans="1:2" ht="18" customHeight="1">
      <c r="A100" s="26" t="s">
        <v>33</v>
      </c>
      <c r="B100" s="27"/>
    </row>
    <row r="101" spans="1:2" ht="15.75">
      <c r="A101" s="26" t="s">
        <v>34</v>
      </c>
      <c r="B101" s="27"/>
    </row>
    <row r="102" spans="1:2" ht="15.75">
      <c r="A102" s="26" t="s">
        <v>35</v>
      </c>
      <c r="B102" s="27">
        <v>3945</v>
      </c>
    </row>
    <row r="103" spans="1:2" ht="15.75">
      <c r="A103" s="26" t="s">
        <v>38</v>
      </c>
      <c r="B103" s="27">
        <f>B106+B121</f>
        <v>3027</v>
      </c>
    </row>
    <row r="104" spans="1:2" ht="15.75">
      <c r="A104" s="26" t="s">
        <v>13</v>
      </c>
      <c r="B104" s="27"/>
    </row>
    <row r="105" spans="1:2" ht="15.75">
      <c r="A105" s="26" t="s">
        <v>39</v>
      </c>
      <c r="B105" s="27"/>
    </row>
    <row r="106" spans="1:2" ht="31.5">
      <c r="A106" s="37" t="s">
        <v>40</v>
      </c>
      <c r="B106" s="27">
        <f>B107+B108+B109+B110+B111+B112+B113+B114+B115+B116+B117+B118+B119+B120</f>
        <v>2401</v>
      </c>
    </row>
    <row r="107" spans="1:2" ht="15.75">
      <c r="A107" s="26" t="s">
        <v>15</v>
      </c>
      <c r="B107" s="27"/>
    </row>
    <row r="108" spans="1:2" ht="15.75">
      <c r="A108" s="26" t="s">
        <v>41</v>
      </c>
      <c r="B108" s="27"/>
    </row>
    <row r="109" spans="1:2" ht="15.75">
      <c r="A109" s="26" t="s">
        <v>42</v>
      </c>
      <c r="B109" s="27"/>
    </row>
    <row r="110" spans="1:2" ht="15.75">
      <c r="A110" s="26" t="s">
        <v>43</v>
      </c>
      <c r="B110" s="27"/>
    </row>
    <row r="111" spans="1:2" ht="15.75">
      <c r="A111" s="26" t="s">
        <v>44</v>
      </c>
      <c r="B111" s="27">
        <v>910</v>
      </c>
    </row>
    <row r="112" spans="1:2" ht="15.75">
      <c r="A112" s="26" t="s">
        <v>45</v>
      </c>
      <c r="B112" s="27"/>
    </row>
    <row r="113" spans="1:2" ht="15.75">
      <c r="A113" s="26" t="s">
        <v>46</v>
      </c>
      <c r="B113" s="27"/>
    </row>
    <row r="114" spans="1:2" ht="15.75">
      <c r="A114" s="26" t="s">
        <v>47</v>
      </c>
      <c r="B114" s="27"/>
    </row>
    <row r="115" spans="1:2" ht="15.75">
      <c r="A115" s="26" t="s">
        <v>48</v>
      </c>
      <c r="B115" s="27"/>
    </row>
    <row r="116" spans="1:2" ht="15.75">
      <c r="A116" s="26" t="s">
        <v>49</v>
      </c>
      <c r="B116" s="27"/>
    </row>
    <row r="117" spans="1:2" ht="15.75">
      <c r="A117" s="26" t="s">
        <v>50</v>
      </c>
      <c r="B117" s="27">
        <v>116</v>
      </c>
    </row>
    <row r="118" spans="1:2" ht="15.75">
      <c r="A118" s="26" t="s">
        <v>51</v>
      </c>
      <c r="B118" s="27">
        <v>872</v>
      </c>
    </row>
    <row r="119" spans="1:2" ht="15.75">
      <c r="A119" s="26" t="s">
        <v>52</v>
      </c>
      <c r="B119" s="27">
        <v>503</v>
      </c>
    </row>
    <row r="120" spans="1:2" ht="15.75">
      <c r="A120" s="26" t="s">
        <v>53</v>
      </c>
      <c r="B120" s="27"/>
    </row>
    <row r="121" spans="1:2" ht="47.25">
      <c r="A121" s="37" t="s">
        <v>54</v>
      </c>
      <c r="B121" s="27">
        <f>B122+B123+B124+B125+B126+B127+B128+B129+B130+B131+B132+B133+B134+B135</f>
        <v>626</v>
      </c>
    </row>
    <row r="122" spans="1:2" ht="15.75">
      <c r="A122" s="26" t="s">
        <v>15</v>
      </c>
      <c r="B122" s="27"/>
    </row>
    <row r="123" spans="1:2" ht="15.75">
      <c r="A123" s="26" t="s">
        <v>55</v>
      </c>
      <c r="B123" s="27"/>
    </row>
    <row r="124" spans="1:2" ht="15.75">
      <c r="A124" s="26" t="s">
        <v>56</v>
      </c>
      <c r="B124" s="27"/>
    </row>
    <row r="125" spans="1:2" ht="15.75">
      <c r="A125" s="26" t="s">
        <v>57</v>
      </c>
      <c r="B125" s="27"/>
    </row>
    <row r="126" spans="1:2" ht="15.75">
      <c r="A126" s="26" t="s">
        <v>58</v>
      </c>
      <c r="B126" s="27"/>
    </row>
    <row r="127" spans="1:2" ht="15.75">
      <c r="A127" s="26" t="s">
        <v>59</v>
      </c>
      <c r="B127" s="27"/>
    </row>
    <row r="128" spans="1:2" ht="15.75">
      <c r="A128" s="26" t="s">
        <v>60</v>
      </c>
      <c r="B128" s="27"/>
    </row>
    <row r="129" spans="1:2" ht="15.75">
      <c r="A129" s="26" t="s">
        <v>61</v>
      </c>
      <c r="B129" s="27">
        <v>626</v>
      </c>
    </row>
    <row r="130" spans="1:2" ht="15.75">
      <c r="A130" s="26" t="s">
        <v>62</v>
      </c>
      <c r="B130" s="27"/>
    </row>
    <row r="131" spans="1:2" ht="15.75">
      <c r="A131" s="26" t="s">
        <v>63</v>
      </c>
      <c r="B131" s="27"/>
    </row>
    <row r="132" spans="1:2" ht="15.75">
      <c r="A132" s="26" t="s">
        <v>64</v>
      </c>
      <c r="B132" s="27"/>
    </row>
    <row r="133" spans="1:2" ht="15.75">
      <c r="A133" s="26" t="s">
        <v>65</v>
      </c>
      <c r="B133" s="27"/>
    </row>
    <row r="134" spans="1:2" ht="15.75">
      <c r="A134" s="26" t="s">
        <v>66</v>
      </c>
      <c r="B134" s="27"/>
    </row>
    <row r="135" spans="1:2" ht="15.75">
      <c r="A135" s="26" t="s">
        <v>67</v>
      </c>
      <c r="B135" s="27"/>
    </row>
    <row r="136" spans="1:15" s="2" customFormat="1" ht="15.75">
      <c r="A136" s="26" t="s">
        <v>68</v>
      </c>
      <c r="B136" s="27"/>
      <c r="C136" s="3"/>
      <c r="D136" s="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2" ht="15.75">
      <c r="A137" s="30" t="s">
        <v>69</v>
      </c>
      <c r="B137" s="31">
        <f>B139+B142+B143</f>
        <v>1594371</v>
      </c>
    </row>
    <row r="138" spans="1:15" s="1" customFormat="1" ht="15.75">
      <c r="A138" s="26" t="s">
        <v>15</v>
      </c>
      <c r="B138" s="27"/>
      <c r="C138" s="3"/>
      <c r="D138" s="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2" ht="15.75">
      <c r="A139" s="26" t="s">
        <v>70</v>
      </c>
      <c r="B139" s="27">
        <f>B152+B157+B165+291800</f>
        <v>1555000</v>
      </c>
    </row>
    <row r="140" spans="1:4" ht="15.75">
      <c r="A140" s="26" t="s">
        <v>71</v>
      </c>
      <c r="B140" s="27"/>
      <c r="D140" s="29"/>
    </row>
    <row r="141" spans="1:2" ht="15.75">
      <c r="A141" s="26" t="s">
        <v>72</v>
      </c>
      <c r="B141" s="27"/>
    </row>
    <row r="142" spans="1:15" s="1" customFormat="1" ht="15.75">
      <c r="A142" s="28" t="s">
        <v>122</v>
      </c>
      <c r="B142" s="27">
        <f>B166</f>
        <v>10121</v>
      </c>
      <c r="C142" s="3"/>
      <c r="D142" s="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s="1" customFormat="1" ht="47.25">
      <c r="A143" s="26" t="s">
        <v>73</v>
      </c>
      <c r="B143" s="27">
        <f>B145</f>
        <v>29250</v>
      </c>
      <c r="C143" s="3"/>
      <c r="D143" s="5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2" ht="15.75">
      <c r="A144" s="26" t="s">
        <v>15</v>
      </c>
      <c r="B144" s="27"/>
    </row>
    <row r="145" spans="1:2" ht="15.75">
      <c r="A145" s="26" t="s">
        <v>74</v>
      </c>
      <c r="B145" s="27">
        <v>29250</v>
      </c>
    </row>
    <row r="146" spans="1:2" ht="15.75">
      <c r="A146" s="26" t="s">
        <v>75</v>
      </c>
      <c r="B146" s="27"/>
    </row>
    <row r="147" spans="1:2" ht="15.75">
      <c r="A147" s="26" t="s">
        <v>76</v>
      </c>
      <c r="B147" s="27"/>
    </row>
    <row r="148" spans="1:2" ht="15.75">
      <c r="A148" s="26" t="s">
        <v>15</v>
      </c>
      <c r="B148" s="27"/>
    </row>
    <row r="149" spans="1:2" ht="15.75">
      <c r="A149" s="26" t="s">
        <v>77</v>
      </c>
      <c r="B149" s="27"/>
    </row>
    <row r="150" spans="1:15" s="2" customFormat="1" ht="15.75">
      <c r="A150" s="30" t="s">
        <v>78</v>
      </c>
      <c r="B150" s="31">
        <f>B152+B157+B165+B166+B168</f>
        <v>1594371</v>
      </c>
      <c r="C150" s="3"/>
      <c r="D150" s="5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2" ht="15.75">
      <c r="A151" s="26" t="s">
        <v>15</v>
      </c>
      <c r="B151" s="27"/>
    </row>
    <row r="152" spans="1:2" ht="15.75">
      <c r="A152" s="32" t="s">
        <v>79</v>
      </c>
      <c r="B152" s="27">
        <f>B154+B155+B156</f>
        <v>1083600</v>
      </c>
    </row>
    <row r="153" spans="1:2" ht="15.75">
      <c r="A153" s="26" t="s">
        <v>13</v>
      </c>
      <c r="B153" s="27"/>
    </row>
    <row r="154" spans="1:15" s="1" customFormat="1" ht="15.75">
      <c r="A154" s="26" t="s">
        <v>80</v>
      </c>
      <c r="B154" s="27">
        <v>830400</v>
      </c>
      <c r="C154" s="3"/>
      <c r="D154" s="5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s="1" customFormat="1" ht="15.75">
      <c r="A155" s="26" t="s">
        <v>81</v>
      </c>
      <c r="B155" s="27">
        <v>2400</v>
      </c>
      <c r="C155" s="3"/>
      <c r="D155" s="5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s="1" customFormat="1" ht="15.75">
      <c r="A156" s="26" t="s">
        <v>82</v>
      </c>
      <c r="B156" s="27">
        <v>250800</v>
      </c>
      <c r="C156" s="3"/>
      <c r="D156" s="5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2" ht="15.75">
      <c r="A157" s="32" t="s">
        <v>83</v>
      </c>
      <c r="B157" s="27">
        <f>B159+B160+B161+B162+B163+B164</f>
        <v>175600</v>
      </c>
    </row>
    <row r="158" spans="1:2" ht="15.75">
      <c r="A158" s="26" t="s">
        <v>13</v>
      </c>
      <c r="B158" s="27"/>
    </row>
    <row r="159" spans="1:15" s="1" customFormat="1" ht="15.75">
      <c r="A159" s="26" t="s">
        <v>84</v>
      </c>
      <c r="B159" s="27">
        <v>4500</v>
      </c>
      <c r="C159" s="3"/>
      <c r="D159" s="5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s="1" customFormat="1" ht="15.75">
      <c r="A160" s="26" t="s">
        <v>85</v>
      </c>
      <c r="B160" s="27">
        <v>0</v>
      </c>
      <c r="C160" s="3"/>
      <c r="D160" s="5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s="1" customFormat="1" ht="15.75">
      <c r="A161" s="26" t="s">
        <v>86</v>
      </c>
      <c r="B161" s="27">
        <v>53400</v>
      </c>
      <c r="C161" s="3"/>
      <c r="D161" s="5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s="1" customFormat="1" ht="15.75">
      <c r="A162" s="26" t="s">
        <v>87</v>
      </c>
      <c r="B162" s="27">
        <v>0</v>
      </c>
      <c r="C162" s="3"/>
      <c r="D162" s="5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s="1" customFormat="1" ht="15.75">
      <c r="A163" s="26" t="s">
        <v>88</v>
      </c>
      <c r="B163" s="27">
        <v>60100</v>
      </c>
      <c r="C163" s="3"/>
      <c r="D163" s="5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s="1" customFormat="1" ht="15.75">
      <c r="A164" s="26" t="s">
        <v>89</v>
      </c>
      <c r="B164" s="27">
        <v>57600</v>
      </c>
      <c r="C164" s="3"/>
      <c r="D164" s="5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s="1" customFormat="1" ht="15.75">
      <c r="A165" s="32" t="s">
        <v>90</v>
      </c>
      <c r="B165" s="27">
        <v>4000</v>
      </c>
      <c r="C165" s="3"/>
      <c r="D165" s="5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s="1" customFormat="1" ht="15.75">
      <c r="A166" s="32" t="s">
        <v>128</v>
      </c>
      <c r="B166" s="27">
        <v>10121</v>
      </c>
      <c r="C166" s="3"/>
      <c r="D166" s="5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s="1" customFormat="1" ht="15.75">
      <c r="A167" s="26" t="s">
        <v>129</v>
      </c>
      <c r="B167" s="27">
        <f>B166</f>
        <v>10121</v>
      </c>
      <c r="C167" s="3"/>
      <c r="D167" s="5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s="1" customFormat="1" ht="15.75">
      <c r="A168" s="32" t="s">
        <v>91</v>
      </c>
      <c r="B168" s="27">
        <f>B170+B171+B173</f>
        <v>321050</v>
      </c>
      <c r="C168" s="23"/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2" ht="15.75">
      <c r="A169" s="26" t="s">
        <v>13</v>
      </c>
      <c r="B169" s="27"/>
    </row>
    <row r="170" spans="1:2" ht="15.75">
      <c r="A170" s="26" t="s">
        <v>92</v>
      </c>
      <c r="B170" s="27">
        <v>0</v>
      </c>
    </row>
    <row r="171" spans="1:2" ht="15.75">
      <c r="A171" s="26" t="s">
        <v>93</v>
      </c>
      <c r="B171" s="27">
        <v>0</v>
      </c>
    </row>
    <row r="172" spans="1:2" ht="15.75">
      <c r="A172" s="26" t="s">
        <v>94</v>
      </c>
      <c r="B172" s="27">
        <v>0</v>
      </c>
    </row>
    <row r="173" spans="1:15" s="1" customFormat="1" ht="15.75">
      <c r="A173" s="26" t="s">
        <v>95</v>
      </c>
      <c r="B173" s="27">
        <f>291800+29250</f>
        <v>321050</v>
      </c>
      <c r="C173" s="3"/>
      <c r="D173" s="5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2" ht="15.75">
      <c r="A174" s="26" t="s">
        <v>96</v>
      </c>
      <c r="B174" s="27">
        <v>0</v>
      </c>
    </row>
    <row r="175" spans="1:2" ht="20.25" customHeight="1">
      <c r="A175" s="26" t="s">
        <v>13</v>
      </c>
      <c r="B175" s="27"/>
    </row>
    <row r="176" spans="1:2" ht="31.5">
      <c r="A176" s="26" t="s">
        <v>97</v>
      </c>
      <c r="B176" s="27">
        <v>0</v>
      </c>
    </row>
    <row r="177" spans="1:2" ht="15.75">
      <c r="A177" s="26" t="s">
        <v>98</v>
      </c>
      <c r="B177" s="27"/>
    </row>
    <row r="178" spans="1:2" ht="15.75">
      <c r="A178" s="26" t="s">
        <v>99</v>
      </c>
      <c r="B178" s="27"/>
    </row>
    <row r="179" ht="18.75">
      <c r="A179" s="10"/>
    </row>
    <row r="180" spans="1:2" ht="18.75">
      <c r="A180" s="38"/>
      <c r="B180" s="38"/>
    </row>
    <row r="181" spans="1:2" ht="18.75" customHeight="1">
      <c r="A181" s="38" t="s">
        <v>254</v>
      </c>
      <c r="B181" s="38"/>
    </row>
    <row r="182" spans="1:2" ht="3.75" customHeight="1">
      <c r="A182" s="38" t="s">
        <v>102</v>
      </c>
      <c r="B182" s="38"/>
    </row>
    <row r="183" spans="1:2" ht="15">
      <c r="A183" s="39" t="s">
        <v>103</v>
      </c>
      <c r="B183" s="39"/>
    </row>
    <row r="184" ht="15">
      <c r="A184" s="12" t="s">
        <v>100</v>
      </c>
    </row>
    <row r="185" spans="1:2" ht="18.75">
      <c r="A185" s="38" t="s">
        <v>101</v>
      </c>
      <c r="B185" s="38"/>
    </row>
    <row r="186" spans="1:2" ht="33.75" customHeight="1">
      <c r="A186" s="38" t="s">
        <v>255</v>
      </c>
      <c r="B186" s="38"/>
    </row>
    <row r="187" spans="1:2" ht="2.25" customHeight="1">
      <c r="A187" s="38" t="s">
        <v>102</v>
      </c>
      <c r="B187" s="38"/>
    </row>
    <row r="188" spans="1:2" ht="15">
      <c r="A188" s="39" t="s">
        <v>103</v>
      </c>
      <c r="B188" s="39"/>
    </row>
    <row r="189" ht="9.75" customHeight="1">
      <c r="A189" s="12"/>
    </row>
    <row r="190" spans="1:2" ht="21" customHeight="1">
      <c r="A190" s="38" t="s">
        <v>104</v>
      </c>
      <c r="B190" s="38"/>
    </row>
    <row r="191" spans="1:2" ht="14.25" customHeight="1">
      <c r="A191" s="38" t="s">
        <v>137</v>
      </c>
      <c r="B191" s="38"/>
    </row>
    <row r="192" spans="1:2" ht="4.5" customHeight="1">
      <c r="A192" s="38" t="s">
        <v>102</v>
      </c>
      <c r="B192" s="38"/>
    </row>
    <row r="193" spans="1:2" ht="15">
      <c r="A193" s="39" t="s">
        <v>103</v>
      </c>
      <c r="B193" s="39"/>
    </row>
    <row r="194" spans="1:2" ht="18.75">
      <c r="A194" s="41" t="s">
        <v>175</v>
      </c>
      <c r="B194" s="41"/>
    </row>
  </sheetData>
  <sheetProtection/>
  <mergeCells count="48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4:B14"/>
    <mergeCell ref="A15:B15"/>
    <mergeCell ref="A17:B17"/>
    <mergeCell ref="A33:B33"/>
    <mergeCell ref="A39:B39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180:B180"/>
    <mergeCell ref="A181:B181"/>
    <mergeCell ref="A182:B182"/>
    <mergeCell ref="A183:B183"/>
    <mergeCell ref="A185:B185"/>
    <mergeCell ref="A186:B186"/>
    <mergeCell ref="A187:B187"/>
    <mergeCell ref="A188:B188"/>
    <mergeCell ref="A190:B190"/>
    <mergeCell ref="A191:B191"/>
    <mergeCell ref="A192:B192"/>
    <mergeCell ref="A193:B193"/>
    <mergeCell ref="A194:B194"/>
  </mergeCells>
  <printOptions/>
  <pageMargins left="0.7086614173228347" right="0.2362204724409449" top="0.6299212598425197" bottom="0.5118110236220472" header="0.31496062992125984" footer="0.31496062992125984"/>
  <pageSetup horizontalDpi="180" verticalDpi="18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O194"/>
  <sheetViews>
    <sheetView zoomScalePageLayoutView="0" workbookViewId="0" topLeftCell="A177">
      <selection activeCell="E194" sqref="E194"/>
    </sheetView>
  </sheetViews>
  <sheetFormatPr defaultColWidth="9.140625" defaultRowHeight="15"/>
  <cols>
    <col min="1" max="1" width="73.140625" style="3" customWidth="1"/>
    <col min="2" max="2" width="15.8515625" style="22" customWidth="1"/>
    <col min="3" max="3" width="9.140625" style="3" customWidth="1"/>
    <col min="4" max="4" width="9.140625" style="5" customWidth="1"/>
    <col min="5" max="16384" width="9.140625" style="3" customWidth="1"/>
  </cols>
  <sheetData>
    <row r="1" spans="1:2" ht="18.75">
      <c r="A1" s="54"/>
      <c r="B1" s="54"/>
    </row>
    <row r="2" spans="1:2" ht="15">
      <c r="A2" s="50" t="s">
        <v>0</v>
      </c>
      <c r="B2" s="50"/>
    </row>
    <row r="3" spans="1:2" ht="15">
      <c r="A3" s="55" t="s">
        <v>105</v>
      </c>
      <c r="B3" s="55"/>
    </row>
    <row r="4" spans="1:2" ht="15">
      <c r="A4" s="51" t="s">
        <v>107</v>
      </c>
      <c r="B4" s="51"/>
    </row>
    <row r="5" spans="1:2" ht="15">
      <c r="A5" s="55" t="s">
        <v>106</v>
      </c>
      <c r="B5" s="55"/>
    </row>
    <row r="6" spans="1:2" ht="15">
      <c r="A6" s="56" t="s">
        <v>108</v>
      </c>
      <c r="B6" s="56"/>
    </row>
    <row r="7" spans="1:2" ht="15">
      <c r="A7" s="50" t="s">
        <v>134</v>
      </c>
      <c r="B7" s="50"/>
    </row>
    <row r="8" spans="1:2" ht="15">
      <c r="A8" s="51" t="s">
        <v>1</v>
      </c>
      <c r="B8" s="51"/>
    </row>
    <row r="9" spans="1:2" ht="15">
      <c r="A9" s="52" t="s">
        <v>172</v>
      </c>
      <c r="B9" s="52"/>
    </row>
    <row r="14" spans="1:2" ht="18.75">
      <c r="A14" s="53" t="s">
        <v>2</v>
      </c>
      <c r="B14" s="53"/>
    </row>
    <row r="15" spans="1:2" ht="18.75">
      <c r="A15" s="53" t="s">
        <v>135</v>
      </c>
      <c r="B15" s="53"/>
    </row>
    <row r="17" spans="1:2" ht="19.5" thickBot="1">
      <c r="A17" s="43"/>
      <c r="B17" s="43"/>
    </row>
    <row r="18" spans="1:2" ht="19.5" thickBot="1">
      <c r="A18" s="6"/>
      <c r="B18" s="13" t="s">
        <v>3</v>
      </c>
    </row>
    <row r="19" spans="1:2" ht="19.5" thickBot="1">
      <c r="A19" s="7" t="s">
        <v>4</v>
      </c>
      <c r="B19" s="17"/>
    </row>
    <row r="20" spans="1:4" ht="38.25" thickBot="1">
      <c r="A20" s="6" t="s">
        <v>138</v>
      </c>
      <c r="B20" s="8">
        <v>41275</v>
      </c>
      <c r="D20" s="14"/>
    </row>
    <row r="21" spans="1:2" ht="19.5" thickBot="1">
      <c r="A21" s="7"/>
      <c r="B21" s="17"/>
    </row>
    <row r="22" spans="1:2" ht="32.25" thickBot="1">
      <c r="A22" s="9" t="s">
        <v>147</v>
      </c>
      <c r="B22" s="17"/>
    </row>
    <row r="23" spans="1:2" ht="19.5" thickBot="1">
      <c r="A23" s="15" t="s">
        <v>110</v>
      </c>
      <c r="B23" s="17"/>
    </row>
    <row r="24" spans="1:2" ht="32.25" thickBot="1">
      <c r="A24" s="9" t="s">
        <v>233</v>
      </c>
      <c r="B24" s="17"/>
    </row>
    <row r="25" spans="1:2" ht="19.5" thickBot="1">
      <c r="A25" s="16" t="s">
        <v>123</v>
      </c>
      <c r="B25" s="11"/>
    </row>
    <row r="26" spans="1:2" ht="19.5" thickBot="1">
      <c r="A26" s="7" t="s">
        <v>5</v>
      </c>
      <c r="B26" s="20">
        <v>71927597</v>
      </c>
    </row>
    <row r="27" spans="1:2" ht="24.75" thickBot="1">
      <c r="A27" s="6" t="s">
        <v>6</v>
      </c>
      <c r="B27" s="21" t="s">
        <v>189</v>
      </c>
    </row>
    <row r="28" spans="1:4" ht="19.5" customHeight="1" thickBot="1">
      <c r="A28" s="6" t="s">
        <v>109</v>
      </c>
      <c r="B28" s="17">
        <v>383</v>
      </c>
      <c r="D28" s="18"/>
    </row>
    <row r="29" ht="18.75">
      <c r="A29" s="10"/>
    </row>
    <row r="30" ht="18.75">
      <c r="A30" s="10"/>
    </row>
    <row r="31" ht="18.75">
      <c r="A31" s="10"/>
    </row>
    <row r="32" ht="18.75">
      <c r="A32" s="10"/>
    </row>
    <row r="33" spans="1:2" ht="18.75">
      <c r="A33" s="48" t="s">
        <v>111</v>
      </c>
      <c r="B33" s="48"/>
    </row>
    <row r="34" spans="1:2" ht="18.75">
      <c r="A34" s="19" t="s">
        <v>126</v>
      </c>
      <c r="B34" s="4"/>
    </row>
    <row r="35" spans="1:2" ht="18.75">
      <c r="A35" s="19"/>
      <c r="B35" s="4"/>
    </row>
    <row r="36" spans="1:2" ht="18.75">
      <c r="A36" s="19"/>
      <c r="B36" s="4"/>
    </row>
    <row r="37" spans="1:2" ht="18.75">
      <c r="A37" s="19"/>
      <c r="B37" s="4"/>
    </row>
    <row r="38" ht="15">
      <c r="B38" s="3"/>
    </row>
    <row r="39" spans="1:2" ht="19.5" customHeight="1">
      <c r="A39" s="43" t="s">
        <v>127</v>
      </c>
      <c r="B39" s="43"/>
    </row>
    <row r="40" spans="1:2" ht="12" customHeight="1">
      <c r="A40" s="4"/>
      <c r="B40" s="4"/>
    </row>
    <row r="41" spans="1:2" ht="18" customHeight="1">
      <c r="A41" s="38" t="s">
        <v>7</v>
      </c>
      <c r="B41" s="38"/>
    </row>
    <row r="42" spans="1:2" ht="36" customHeight="1">
      <c r="A42" s="49" t="s">
        <v>241</v>
      </c>
      <c r="B42" s="49"/>
    </row>
    <row r="43" spans="1:2" ht="18.75">
      <c r="A43" s="38" t="s">
        <v>8</v>
      </c>
      <c r="B43" s="38"/>
    </row>
    <row r="44" spans="1:2" ht="37.5" customHeight="1">
      <c r="A44" s="38" t="s">
        <v>113</v>
      </c>
      <c r="B44" s="38"/>
    </row>
    <row r="45" spans="1:2" ht="54" customHeight="1">
      <c r="A45" s="38" t="s">
        <v>114</v>
      </c>
      <c r="B45" s="38"/>
    </row>
    <row r="46" spans="1:2" ht="53.25" customHeight="1">
      <c r="A46" s="38" t="s">
        <v>115</v>
      </c>
      <c r="B46" s="38"/>
    </row>
    <row r="47" spans="1:2" ht="35.25" customHeight="1">
      <c r="A47" s="38" t="s">
        <v>124</v>
      </c>
      <c r="B47" s="38"/>
    </row>
    <row r="48" spans="1:2" ht="51.75" customHeight="1">
      <c r="A48" s="38" t="s">
        <v>116</v>
      </c>
      <c r="B48" s="38"/>
    </row>
    <row r="49" spans="1:2" ht="18.75" customHeight="1">
      <c r="A49" s="38" t="s">
        <v>117</v>
      </c>
      <c r="B49" s="38"/>
    </row>
    <row r="50" spans="1:2" ht="50.25" customHeight="1">
      <c r="A50" s="38" t="s">
        <v>118</v>
      </c>
      <c r="B50" s="38"/>
    </row>
    <row r="51" spans="1:2" ht="54.75" customHeight="1">
      <c r="A51" s="38" t="s">
        <v>119</v>
      </c>
      <c r="B51" s="38"/>
    </row>
    <row r="52" spans="1:2" ht="74.25" customHeight="1">
      <c r="A52" s="45" t="s">
        <v>120</v>
      </c>
      <c r="B52" s="45"/>
    </row>
    <row r="53" spans="1:2" ht="35.25" customHeight="1">
      <c r="A53" s="46" t="s">
        <v>121</v>
      </c>
      <c r="B53" s="46"/>
    </row>
    <row r="54" spans="1:2" ht="132.75" customHeight="1">
      <c r="A54" s="47" t="s">
        <v>148</v>
      </c>
      <c r="B54" s="47"/>
    </row>
    <row r="55" spans="1:2" ht="56.25" customHeight="1">
      <c r="A55" s="38" t="s">
        <v>149</v>
      </c>
      <c r="B55" s="38"/>
    </row>
    <row r="56" spans="1:2" ht="36.75" customHeight="1">
      <c r="A56" s="38" t="s">
        <v>131</v>
      </c>
      <c r="B56" s="38"/>
    </row>
    <row r="57" spans="1:2" ht="35.25" customHeight="1">
      <c r="A57" s="38" t="s">
        <v>130</v>
      </c>
      <c r="B57" s="38"/>
    </row>
    <row r="58" spans="1:2" ht="36" customHeight="1">
      <c r="A58" s="38" t="s">
        <v>136</v>
      </c>
      <c r="B58" s="38"/>
    </row>
    <row r="59" spans="1:2" ht="18.75">
      <c r="A59" s="38"/>
      <c r="B59" s="38"/>
    </row>
    <row r="60" spans="1:2" ht="18.75">
      <c r="A60" s="43" t="s">
        <v>9</v>
      </c>
      <c r="B60" s="43"/>
    </row>
    <row r="61" spans="1:2" ht="18.75">
      <c r="A61" s="44"/>
      <c r="B61" s="44"/>
    </row>
    <row r="62" spans="1:2" ht="18.75">
      <c r="A62" s="24" t="s">
        <v>10</v>
      </c>
      <c r="B62" s="24" t="s">
        <v>11</v>
      </c>
    </row>
    <row r="63" spans="1:2" ht="15.75">
      <c r="A63" s="25">
        <v>1</v>
      </c>
      <c r="B63" s="25">
        <v>2</v>
      </c>
    </row>
    <row r="64" spans="1:2" ht="15.75">
      <c r="A64" s="26" t="s">
        <v>12</v>
      </c>
      <c r="B64" s="27">
        <f>B66+B72</f>
        <v>624591</v>
      </c>
    </row>
    <row r="65" spans="1:2" ht="15.75">
      <c r="A65" s="26" t="s">
        <v>13</v>
      </c>
      <c r="B65" s="27"/>
    </row>
    <row r="66" spans="1:2" ht="15.75">
      <c r="A66" s="26" t="s">
        <v>14</v>
      </c>
      <c r="B66" s="27">
        <f>B68+B69+B70</f>
        <v>270630</v>
      </c>
    </row>
    <row r="67" spans="1:2" ht="15.75">
      <c r="A67" s="26" t="s">
        <v>15</v>
      </c>
      <c r="B67" s="27"/>
    </row>
    <row r="68" spans="1:2" ht="31.5">
      <c r="A68" s="26" t="s">
        <v>16</v>
      </c>
      <c r="B68" s="27">
        <v>270630</v>
      </c>
    </row>
    <row r="69" spans="1:2" ht="47.25">
      <c r="A69" s="26" t="s">
        <v>17</v>
      </c>
      <c r="B69" s="27"/>
    </row>
    <row r="70" spans="1:2" ht="47.25">
      <c r="A70" s="26" t="s">
        <v>18</v>
      </c>
      <c r="B70" s="27"/>
    </row>
    <row r="71" spans="1:2" ht="16.5" customHeight="1">
      <c r="A71" s="26" t="s">
        <v>19</v>
      </c>
      <c r="B71" s="27"/>
    </row>
    <row r="72" spans="1:2" ht="31.5">
      <c r="A72" s="26" t="s">
        <v>20</v>
      </c>
      <c r="B72" s="27">
        <v>353961</v>
      </c>
    </row>
    <row r="73" spans="1:2" ht="15.75">
      <c r="A73" s="26" t="s">
        <v>15</v>
      </c>
      <c r="B73" s="27"/>
    </row>
    <row r="74" spans="1:2" ht="17.25" customHeight="1">
      <c r="A74" s="26" t="s">
        <v>21</v>
      </c>
      <c r="B74" s="27"/>
    </row>
    <row r="75" spans="1:2" ht="15.75">
      <c r="A75" s="26" t="s">
        <v>22</v>
      </c>
      <c r="B75" s="27"/>
    </row>
    <row r="76" spans="1:2" ht="15.75">
      <c r="A76" s="26" t="s">
        <v>23</v>
      </c>
      <c r="B76" s="27">
        <f>B79+B91</f>
        <v>8454</v>
      </c>
    </row>
    <row r="77" spans="1:2" ht="15.75">
      <c r="A77" s="26" t="s">
        <v>13</v>
      </c>
      <c r="B77" s="27"/>
    </row>
    <row r="78" spans="1:2" ht="31.5">
      <c r="A78" s="37" t="s">
        <v>24</v>
      </c>
      <c r="B78" s="27"/>
    </row>
    <row r="79" spans="1:2" ht="31.5">
      <c r="A79" s="26" t="s">
        <v>25</v>
      </c>
      <c r="B79" s="27">
        <f>B89+B90</f>
        <v>0</v>
      </c>
    </row>
    <row r="80" spans="1:2" ht="15.75">
      <c r="A80" s="26" t="s">
        <v>15</v>
      </c>
      <c r="B80" s="27"/>
    </row>
    <row r="81" spans="1:2" ht="15.75">
      <c r="A81" s="26" t="s">
        <v>26</v>
      </c>
      <c r="B81" s="27"/>
    </row>
    <row r="82" spans="1:2" ht="15.75">
      <c r="A82" s="26" t="s">
        <v>27</v>
      </c>
      <c r="B82" s="27"/>
    </row>
    <row r="83" spans="1:2" ht="15.75">
      <c r="A83" s="26" t="s">
        <v>28</v>
      </c>
      <c r="B83" s="27"/>
    </row>
    <row r="84" spans="1:2" ht="15.75">
      <c r="A84" s="26" t="s">
        <v>29</v>
      </c>
      <c r="B84" s="27"/>
    </row>
    <row r="85" spans="1:2" ht="15.75">
      <c r="A85" s="26" t="s">
        <v>30</v>
      </c>
      <c r="B85" s="27"/>
    </row>
    <row r="86" spans="1:2" ht="15.75">
      <c r="A86" s="26" t="s">
        <v>31</v>
      </c>
      <c r="B86" s="27"/>
    </row>
    <row r="87" spans="1:2" ht="15.75">
      <c r="A87" s="26" t="s">
        <v>32</v>
      </c>
      <c r="B87" s="27"/>
    </row>
    <row r="88" spans="1:2" ht="18" customHeight="1">
      <c r="A88" s="26" t="s">
        <v>33</v>
      </c>
      <c r="B88" s="27"/>
    </row>
    <row r="89" spans="1:2" ht="15.75">
      <c r="A89" s="26" t="s">
        <v>34</v>
      </c>
      <c r="B89" s="27"/>
    </row>
    <row r="90" spans="1:2" ht="15.75">
      <c r="A90" s="26" t="s">
        <v>35</v>
      </c>
      <c r="B90" s="27"/>
    </row>
    <row r="91" spans="1:2" ht="31.5">
      <c r="A91" s="37" t="s">
        <v>36</v>
      </c>
      <c r="B91" s="27">
        <f>B102</f>
        <v>8454</v>
      </c>
    </row>
    <row r="92" spans="1:2" ht="15.75">
      <c r="A92" s="26" t="s">
        <v>15</v>
      </c>
      <c r="B92" s="27"/>
    </row>
    <row r="93" spans="1:2" ht="15.75">
      <c r="A93" s="26" t="s">
        <v>37</v>
      </c>
      <c r="B93" s="27"/>
    </row>
    <row r="94" spans="1:2" ht="15.75">
      <c r="A94" s="26" t="s">
        <v>27</v>
      </c>
      <c r="B94" s="27"/>
    </row>
    <row r="95" spans="1:2" ht="15.75">
      <c r="A95" s="26" t="s">
        <v>28</v>
      </c>
      <c r="B95" s="27"/>
    </row>
    <row r="96" spans="1:2" ht="15.75">
      <c r="A96" s="26" t="s">
        <v>29</v>
      </c>
      <c r="B96" s="27"/>
    </row>
    <row r="97" spans="1:2" ht="15.75">
      <c r="A97" s="26" t="s">
        <v>30</v>
      </c>
      <c r="B97" s="27"/>
    </row>
    <row r="98" spans="1:2" ht="15.75">
      <c r="A98" s="26" t="s">
        <v>31</v>
      </c>
      <c r="B98" s="27"/>
    </row>
    <row r="99" spans="1:2" ht="15.75">
      <c r="A99" s="26" t="s">
        <v>32</v>
      </c>
      <c r="B99" s="27"/>
    </row>
    <row r="100" spans="1:2" ht="18" customHeight="1">
      <c r="A100" s="26" t="s">
        <v>33</v>
      </c>
      <c r="B100" s="27"/>
    </row>
    <row r="101" spans="1:2" ht="15.75">
      <c r="A101" s="26" t="s">
        <v>34</v>
      </c>
      <c r="B101" s="27"/>
    </row>
    <row r="102" spans="1:2" ht="15.75">
      <c r="A102" s="26" t="s">
        <v>35</v>
      </c>
      <c r="B102" s="27">
        <v>8454</v>
      </c>
    </row>
    <row r="103" spans="1:2" ht="15.75">
      <c r="A103" s="26" t="s">
        <v>38</v>
      </c>
      <c r="B103" s="27">
        <f>B106+B121</f>
        <v>6523</v>
      </c>
    </row>
    <row r="104" spans="1:2" ht="15.75">
      <c r="A104" s="26" t="s">
        <v>13</v>
      </c>
      <c r="B104" s="27"/>
    </row>
    <row r="105" spans="1:2" ht="15.75">
      <c r="A105" s="26" t="s">
        <v>39</v>
      </c>
      <c r="B105" s="27"/>
    </row>
    <row r="106" spans="1:2" ht="31.5">
      <c r="A106" s="37" t="s">
        <v>40</v>
      </c>
      <c r="B106" s="27">
        <f>B108+B109+B110+B111+B112+B113+B114+B115+B116+B117+B118+B119+B120</f>
        <v>6523</v>
      </c>
    </row>
    <row r="107" spans="1:2" ht="15.75">
      <c r="A107" s="26" t="s">
        <v>15</v>
      </c>
      <c r="B107" s="27"/>
    </row>
    <row r="108" spans="1:2" ht="15.75">
      <c r="A108" s="26" t="s">
        <v>41</v>
      </c>
      <c r="B108" s="27"/>
    </row>
    <row r="109" spans="1:2" ht="15.75">
      <c r="A109" s="26" t="s">
        <v>42</v>
      </c>
      <c r="B109" s="27">
        <v>301</v>
      </c>
    </row>
    <row r="110" spans="1:2" ht="15.75">
      <c r="A110" s="26" t="s">
        <v>43</v>
      </c>
      <c r="B110" s="27"/>
    </row>
    <row r="111" spans="1:2" ht="15.75">
      <c r="A111" s="26" t="s">
        <v>44</v>
      </c>
      <c r="B111" s="27">
        <v>2791</v>
      </c>
    </row>
    <row r="112" spans="1:2" ht="15.75">
      <c r="A112" s="26" t="s">
        <v>45</v>
      </c>
      <c r="B112" s="27"/>
    </row>
    <row r="113" spans="1:2" ht="15.75">
      <c r="A113" s="26" t="s">
        <v>46</v>
      </c>
      <c r="B113" s="27"/>
    </row>
    <row r="114" spans="1:2" ht="15.75">
      <c r="A114" s="26" t="s">
        <v>47</v>
      </c>
      <c r="B114" s="27"/>
    </row>
    <row r="115" spans="1:2" ht="15.75">
      <c r="A115" s="26" t="s">
        <v>48</v>
      </c>
      <c r="B115" s="27"/>
    </row>
    <row r="116" spans="1:2" ht="15.75">
      <c r="A116" s="26" t="s">
        <v>49</v>
      </c>
      <c r="B116" s="27"/>
    </row>
    <row r="117" spans="1:2" ht="15.75">
      <c r="A117" s="26" t="s">
        <v>50</v>
      </c>
      <c r="B117" s="27">
        <v>922</v>
      </c>
    </row>
    <row r="118" spans="1:2" ht="15.75">
      <c r="A118" s="26" t="s">
        <v>51</v>
      </c>
      <c r="B118" s="27">
        <v>334</v>
      </c>
    </row>
    <row r="119" spans="1:2" ht="15.75">
      <c r="A119" s="26" t="s">
        <v>52</v>
      </c>
      <c r="B119" s="27"/>
    </row>
    <row r="120" spans="1:2" ht="15.75">
      <c r="A120" s="26" t="s">
        <v>53</v>
      </c>
      <c r="B120" s="27">
        <v>2175</v>
      </c>
    </row>
    <row r="121" spans="1:2" ht="47.25">
      <c r="A121" s="37" t="s">
        <v>54</v>
      </c>
      <c r="B121" s="27"/>
    </row>
    <row r="122" spans="1:2" ht="15.75">
      <c r="A122" s="26" t="s">
        <v>15</v>
      </c>
      <c r="B122" s="27"/>
    </row>
    <row r="123" spans="1:2" ht="15.75">
      <c r="A123" s="26" t="s">
        <v>55</v>
      </c>
      <c r="B123" s="27"/>
    </row>
    <row r="124" spans="1:2" ht="15.75">
      <c r="A124" s="26" t="s">
        <v>56</v>
      </c>
      <c r="B124" s="27"/>
    </row>
    <row r="125" spans="1:2" ht="15.75">
      <c r="A125" s="26" t="s">
        <v>57</v>
      </c>
      <c r="B125" s="27"/>
    </row>
    <row r="126" spans="1:2" ht="15.75">
      <c r="A126" s="26" t="s">
        <v>58</v>
      </c>
      <c r="B126" s="27"/>
    </row>
    <row r="127" spans="1:2" ht="15.75">
      <c r="A127" s="26" t="s">
        <v>59</v>
      </c>
      <c r="B127" s="27"/>
    </row>
    <row r="128" spans="1:2" ht="15.75">
      <c r="A128" s="26" t="s">
        <v>60</v>
      </c>
      <c r="B128" s="27"/>
    </row>
    <row r="129" spans="1:2" ht="15.75">
      <c r="A129" s="26" t="s">
        <v>61</v>
      </c>
      <c r="B129" s="27"/>
    </row>
    <row r="130" spans="1:2" ht="15.75">
      <c r="A130" s="26" t="s">
        <v>62</v>
      </c>
      <c r="B130" s="27"/>
    </row>
    <row r="131" spans="1:2" ht="15.75">
      <c r="A131" s="26" t="s">
        <v>63</v>
      </c>
      <c r="B131" s="27"/>
    </row>
    <row r="132" spans="1:2" ht="15.75">
      <c r="A132" s="26" t="s">
        <v>64</v>
      </c>
      <c r="B132" s="27"/>
    </row>
    <row r="133" spans="1:2" ht="15.75">
      <c r="A133" s="26" t="s">
        <v>65</v>
      </c>
      <c r="B133" s="27"/>
    </row>
    <row r="134" spans="1:2" ht="15.75">
      <c r="A134" s="26" t="s">
        <v>66</v>
      </c>
      <c r="B134" s="27"/>
    </row>
    <row r="135" spans="1:2" ht="15.75">
      <c r="A135" s="26" t="s">
        <v>67</v>
      </c>
      <c r="B135" s="27"/>
    </row>
    <row r="136" spans="1:15" s="2" customFormat="1" ht="15.75">
      <c r="A136" s="26" t="s">
        <v>68</v>
      </c>
      <c r="B136" s="27"/>
      <c r="C136" s="3"/>
      <c r="D136" s="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2" ht="15.75">
      <c r="A137" s="30" t="s">
        <v>69</v>
      </c>
      <c r="B137" s="31">
        <f>B139+B142+B143</f>
        <v>2452907</v>
      </c>
    </row>
    <row r="138" spans="1:15" s="1" customFormat="1" ht="15.75">
      <c r="A138" s="26" t="s">
        <v>15</v>
      </c>
      <c r="B138" s="27"/>
      <c r="C138" s="3"/>
      <c r="D138" s="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2" ht="15.75">
      <c r="A139" s="26" t="s">
        <v>70</v>
      </c>
      <c r="B139" s="27">
        <f>B152+B157+B165+443900</f>
        <v>2316700</v>
      </c>
    </row>
    <row r="140" spans="1:4" ht="15.75">
      <c r="A140" s="26" t="s">
        <v>71</v>
      </c>
      <c r="B140" s="27"/>
      <c r="D140" s="29"/>
    </row>
    <row r="141" spans="1:2" ht="15.75">
      <c r="A141" s="26" t="s">
        <v>72</v>
      </c>
      <c r="B141" s="27"/>
    </row>
    <row r="142" spans="1:15" s="1" customFormat="1" ht="15.75">
      <c r="A142" s="28" t="s">
        <v>122</v>
      </c>
      <c r="B142" s="27">
        <f>B166</f>
        <v>32707</v>
      </c>
      <c r="C142" s="3"/>
      <c r="D142" s="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s="1" customFormat="1" ht="47.25">
      <c r="A143" s="26" t="s">
        <v>73</v>
      </c>
      <c r="B143" s="27">
        <f>B145</f>
        <v>103500</v>
      </c>
      <c r="C143" s="3"/>
      <c r="D143" s="5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2" ht="15.75">
      <c r="A144" s="26" t="s">
        <v>15</v>
      </c>
      <c r="B144" s="27"/>
    </row>
    <row r="145" spans="1:2" ht="15.75">
      <c r="A145" s="26" t="s">
        <v>74</v>
      </c>
      <c r="B145" s="27">
        <v>103500</v>
      </c>
    </row>
    <row r="146" spans="1:2" ht="15.75">
      <c r="A146" s="26" t="s">
        <v>75</v>
      </c>
      <c r="B146" s="27"/>
    </row>
    <row r="147" spans="1:2" ht="15.75">
      <c r="A147" s="26" t="s">
        <v>76</v>
      </c>
      <c r="B147" s="27"/>
    </row>
    <row r="148" spans="1:2" ht="15.75">
      <c r="A148" s="26" t="s">
        <v>15</v>
      </c>
      <c r="B148" s="27"/>
    </row>
    <row r="149" spans="1:2" ht="15.75">
      <c r="A149" s="26" t="s">
        <v>77</v>
      </c>
      <c r="B149" s="27"/>
    </row>
    <row r="150" spans="1:15" s="2" customFormat="1" ht="15.75">
      <c r="A150" s="30" t="s">
        <v>78</v>
      </c>
      <c r="B150" s="31">
        <f>B152+B157+B165+B166+B168</f>
        <v>2452907</v>
      </c>
      <c r="C150" s="3"/>
      <c r="D150" s="5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2" ht="15.75">
      <c r="A151" s="26" t="s">
        <v>15</v>
      </c>
      <c r="B151" s="27"/>
    </row>
    <row r="152" spans="1:2" ht="15.75">
      <c r="A152" s="32" t="s">
        <v>79</v>
      </c>
      <c r="B152" s="27">
        <f>B154+B155+B156</f>
        <v>1673400</v>
      </c>
    </row>
    <row r="153" spans="1:2" ht="15.75">
      <c r="A153" s="26" t="s">
        <v>13</v>
      </c>
      <c r="B153" s="27"/>
    </row>
    <row r="154" spans="1:15" s="1" customFormat="1" ht="15.75">
      <c r="A154" s="26" t="s">
        <v>80</v>
      </c>
      <c r="B154" s="27">
        <v>1280600</v>
      </c>
      <c r="C154" s="3"/>
      <c r="D154" s="5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s="1" customFormat="1" ht="15.75">
      <c r="A155" s="26" t="s">
        <v>81</v>
      </c>
      <c r="B155" s="27">
        <v>6000</v>
      </c>
      <c r="C155" s="3"/>
      <c r="D155" s="5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s="1" customFormat="1" ht="15.75">
      <c r="A156" s="26" t="s">
        <v>82</v>
      </c>
      <c r="B156" s="27">
        <v>386800</v>
      </c>
      <c r="C156" s="3"/>
      <c r="D156" s="5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2" ht="15.75">
      <c r="A157" s="32" t="s">
        <v>83</v>
      </c>
      <c r="B157" s="27">
        <f>B159+B160+B161+B162+B163+B164</f>
        <v>196600</v>
      </c>
    </row>
    <row r="158" spans="1:2" ht="15.75">
      <c r="A158" s="26" t="s">
        <v>13</v>
      </c>
      <c r="B158" s="27"/>
    </row>
    <row r="159" spans="1:15" s="1" customFormat="1" ht="15.75">
      <c r="A159" s="26" t="s">
        <v>84</v>
      </c>
      <c r="B159" s="27">
        <v>4500</v>
      </c>
      <c r="C159" s="3"/>
      <c r="D159" s="5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s="1" customFormat="1" ht="15.75">
      <c r="A160" s="26" t="s">
        <v>85</v>
      </c>
      <c r="B160" s="27">
        <v>0</v>
      </c>
      <c r="C160" s="3"/>
      <c r="D160" s="5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s="1" customFormat="1" ht="15.75">
      <c r="A161" s="26" t="s">
        <v>86</v>
      </c>
      <c r="B161" s="27">
        <v>61700</v>
      </c>
      <c r="C161" s="3"/>
      <c r="D161" s="5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s="1" customFormat="1" ht="15.75">
      <c r="A162" s="26" t="s">
        <v>87</v>
      </c>
      <c r="B162" s="27">
        <v>0</v>
      </c>
      <c r="C162" s="3"/>
      <c r="D162" s="5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s="1" customFormat="1" ht="15.75">
      <c r="A163" s="26" t="s">
        <v>88</v>
      </c>
      <c r="B163" s="27">
        <v>61300</v>
      </c>
      <c r="C163" s="3"/>
      <c r="D163" s="5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s="1" customFormat="1" ht="15.75">
      <c r="A164" s="26" t="s">
        <v>89</v>
      </c>
      <c r="B164" s="27">
        <v>69100</v>
      </c>
      <c r="C164" s="3"/>
      <c r="D164" s="5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s="1" customFormat="1" ht="15.75">
      <c r="A165" s="32" t="s">
        <v>90</v>
      </c>
      <c r="B165" s="27">
        <v>2800</v>
      </c>
      <c r="C165" s="3"/>
      <c r="D165" s="5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s="1" customFormat="1" ht="15.75">
      <c r="A166" s="32" t="s">
        <v>128</v>
      </c>
      <c r="B166" s="27">
        <v>32707</v>
      </c>
      <c r="C166" s="3"/>
      <c r="D166" s="5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s="1" customFormat="1" ht="15.75">
      <c r="A167" s="26" t="s">
        <v>129</v>
      </c>
      <c r="B167" s="27">
        <f>B166</f>
        <v>32707</v>
      </c>
      <c r="C167" s="3"/>
      <c r="D167" s="5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s="1" customFormat="1" ht="15.75">
      <c r="A168" s="32" t="s">
        <v>91</v>
      </c>
      <c r="B168" s="27">
        <f>B170+B171+B173</f>
        <v>547400</v>
      </c>
      <c r="C168" s="23"/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2" ht="15.75">
      <c r="A169" s="26" t="s">
        <v>13</v>
      </c>
      <c r="B169" s="27"/>
    </row>
    <row r="170" spans="1:2" ht="15.75">
      <c r="A170" s="26" t="s">
        <v>92</v>
      </c>
      <c r="B170" s="27">
        <v>0</v>
      </c>
    </row>
    <row r="171" spans="1:2" ht="15.75">
      <c r="A171" s="26" t="s">
        <v>93</v>
      </c>
      <c r="B171" s="27">
        <v>0</v>
      </c>
    </row>
    <row r="172" spans="1:2" ht="15.75">
      <c r="A172" s="26" t="s">
        <v>94</v>
      </c>
      <c r="B172" s="27">
        <v>0</v>
      </c>
    </row>
    <row r="173" spans="1:15" s="1" customFormat="1" ht="15.75">
      <c r="A173" s="26" t="s">
        <v>95</v>
      </c>
      <c r="B173" s="27">
        <f>443900+103500</f>
        <v>547400</v>
      </c>
      <c r="C173" s="3"/>
      <c r="D173" s="5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2" ht="15.75">
      <c r="A174" s="26" t="s">
        <v>96</v>
      </c>
      <c r="B174" s="27">
        <v>0</v>
      </c>
    </row>
    <row r="175" spans="1:2" ht="20.25" customHeight="1">
      <c r="A175" s="26" t="s">
        <v>13</v>
      </c>
      <c r="B175" s="27"/>
    </row>
    <row r="176" spans="1:2" ht="31.5">
      <c r="A176" s="26" t="s">
        <v>97</v>
      </c>
      <c r="B176" s="27">
        <v>0</v>
      </c>
    </row>
    <row r="177" spans="1:2" ht="15.75">
      <c r="A177" s="26" t="s">
        <v>98</v>
      </c>
      <c r="B177" s="27"/>
    </row>
    <row r="178" spans="1:2" ht="15.75">
      <c r="A178" s="26" t="s">
        <v>99</v>
      </c>
      <c r="B178" s="27"/>
    </row>
    <row r="179" ht="18.75">
      <c r="A179" s="10"/>
    </row>
    <row r="180" spans="1:2" ht="18.75">
      <c r="A180" s="38"/>
      <c r="B180" s="38"/>
    </row>
    <row r="181" spans="1:2" ht="18.75" customHeight="1">
      <c r="A181" s="38" t="s">
        <v>239</v>
      </c>
      <c r="B181" s="38"/>
    </row>
    <row r="182" spans="1:2" ht="3.75" customHeight="1">
      <c r="A182" s="38" t="s">
        <v>238</v>
      </c>
      <c r="B182" s="38"/>
    </row>
    <row r="183" spans="1:2" ht="15">
      <c r="A183" s="39" t="s">
        <v>103</v>
      </c>
      <c r="B183" s="39"/>
    </row>
    <row r="184" ht="15">
      <c r="A184" s="12" t="s">
        <v>100</v>
      </c>
    </row>
    <row r="185" spans="1:2" ht="18.75">
      <c r="A185" s="38" t="s">
        <v>101</v>
      </c>
      <c r="B185" s="38"/>
    </row>
    <row r="186" spans="1:2" ht="33.75" customHeight="1">
      <c r="A186" s="38" t="s">
        <v>240</v>
      </c>
      <c r="B186" s="38"/>
    </row>
    <row r="187" spans="1:2" ht="2.25" customHeight="1">
      <c r="A187" s="38" t="s">
        <v>102</v>
      </c>
      <c r="B187" s="38"/>
    </row>
    <row r="188" spans="1:2" ht="15">
      <c r="A188" s="39" t="s">
        <v>103</v>
      </c>
      <c r="B188" s="39"/>
    </row>
    <row r="189" ht="9.75" customHeight="1">
      <c r="A189" s="12"/>
    </row>
    <row r="190" spans="1:2" ht="21" customHeight="1">
      <c r="A190" s="38" t="s">
        <v>104</v>
      </c>
      <c r="B190" s="38"/>
    </row>
    <row r="191" spans="1:2" ht="14.25" customHeight="1">
      <c r="A191" s="38" t="s">
        <v>137</v>
      </c>
      <c r="B191" s="38"/>
    </row>
    <row r="192" spans="1:2" ht="4.5" customHeight="1">
      <c r="A192" s="38" t="s">
        <v>102</v>
      </c>
      <c r="B192" s="38"/>
    </row>
    <row r="193" spans="1:2" ht="15">
      <c r="A193" s="39" t="s">
        <v>103</v>
      </c>
      <c r="B193" s="39"/>
    </row>
    <row r="194" spans="1:2" ht="18.75">
      <c r="A194" s="41" t="s">
        <v>175</v>
      </c>
      <c r="B194" s="41"/>
    </row>
  </sheetData>
  <sheetProtection/>
  <mergeCells count="48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4:B14"/>
    <mergeCell ref="A15:B15"/>
    <mergeCell ref="A17:B17"/>
    <mergeCell ref="A33:B33"/>
    <mergeCell ref="A39:B39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180:B180"/>
    <mergeCell ref="A181:B181"/>
    <mergeCell ref="A182:B182"/>
    <mergeCell ref="A183:B183"/>
    <mergeCell ref="A185:B185"/>
    <mergeCell ref="A186:B186"/>
    <mergeCell ref="A187:B187"/>
    <mergeCell ref="A188:B188"/>
    <mergeCell ref="A190:B190"/>
    <mergeCell ref="A191:B191"/>
    <mergeCell ref="A192:B192"/>
    <mergeCell ref="A193:B193"/>
    <mergeCell ref="A194:B194"/>
  </mergeCells>
  <printOptions/>
  <pageMargins left="0.7086614173228347" right="0.2362204724409449" top="0.6299212598425197" bottom="0.5118110236220472" header="0.31496062992125984" footer="0.31496062992125984"/>
  <pageSetup horizontalDpi="180" verticalDpi="18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O194"/>
  <sheetViews>
    <sheetView zoomScalePageLayoutView="0" workbookViewId="0" topLeftCell="A173">
      <selection activeCell="D191" sqref="D191"/>
    </sheetView>
  </sheetViews>
  <sheetFormatPr defaultColWidth="9.140625" defaultRowHeight="15"/>
  <cols>
    <col min="1" max="1" width="73.140625" style="3" customWidth="1"/>
    <col min="2" max="2" width="15.8515625" style="22" customWidth="1"/>
    <col min="3" max="3" width="9.140625" style="3" customWidth="1"/>
    <col min="4" max="4" width="9.140625" style="5" customWidth="1"/>
    <col min="5" max="16384" width="9.140625" style="3" customWidth="1"/>
  </cols>
  <sheetData>
    <row r="1" spans="1:2" ht="18.75">
      <c r="A1" s="54"/>
      <c r="B1" s="54"/>
    </row>
    <row r="2" spans="1:2" ht="15">
      <c r="A2" s="50" t="s">
        <v>0</v>
      </c>
      <c r="B2" s="50"/>
    </row>
    <row r="3" spans="1:2" ht="15">
      <c r="A3" s="55" t="s">
        <v>105</v>
      </c>
      <c r="B3" s="55"/>
    </row>
    <row r="4" spans="1:2" ht="15">
      <c r="A4" s="51" t="s">
        <v>107</v>
      </c>
      <c r="B4" s="51"/>
    </row>
    <row r="5" spans="1:2" ht="15">
      <c r="A5" s="55" t="s">
        <v>106</v>
      </c>
      <c r="B5" s="55"/>
    </row>
    <row r="6" spans="1:2" ht="15">
      <c r="A6" s="56" t="s">
        <v>108</v>
      </c>
      <c r="B6" s="56"/>
    </row>
    <row r="7" spans="1:2" ht="15">
      <c r="A7" s="50" t="s">
        <v>134</v>
      </c>
      <c r="B7" s="50"/>
    </row>
    <row r="8" spans="1:2" ht="15">
      <c r="A8" s="51" t="s">
        <v>1</v>
      </c>
      <c r="B8" s="51"/>
    </row>
    <row r="9" spans="1:2" ht="15">
      <c r="A9" s="52" t="s">
        <v>172</v>
      </c>
      <c r="B9" s="52"/>
    </row>
    <row r="14" spans="1:2" ht="18.75">
      <c r="A14" s="53" t="s">
        <v>2</v>
      </c>
      <c r="B14" s="53"/>
    </row>
    <row r="15" spans="1:2" ht="18.75">
      <c r="A15" s="53" t="s">
        <v>135</v>
      </c>
      <c r="B15" s="53"/>
    </row>
    <row r="17" spans="1:2" ht="19.5" thickBot="1">
      <c r="A17" s="43"/>
      <c r="B17" s="43"/>
    </row>
    <row r="18" spans="1:2" ht="19.5" thickBot="1">
      <c r="A18" s="6"/>
      <c r="B18" s="13" t="s">
        <v>3</v>
      </c>
    </row>
    <row r="19" spans="1:2" ht="19.5" thickBot="1">
      <c r="A19" s="7" t="s">
        <v>4</v>
      </c>
      <c r="B19" s="17"/>
    </row>
    <row r="20" spans="1:4" ht="38.25" thickBot="1">
      <c r="A20" s="6" t="s">
        <v>138</v>
      </c>
      <c r="B20" s="8">
        <v>41275</v>
      </c>
      <c r="D20" s="14"/>
    </row>
    <row r="21" spans="1:2" ht="19.5" thickBot="1">
      <c r="A21" s="7"/>
      <c r="B21" s="17"/>
    </row>
    <row r="22" spans="1:2" ht="32.25" thickBot="1">
      <c r="A22" s="9" t="s">
        <v>205</v>
      </c>
      <c r="B22" s="17"/>
    </row>
    <row r="23" spans="1:2" ht="19.5" thickBot="1">
      <c r="A23" s="15" t="s">
        <v>110</v>
      </c>
      <c r="B23" s="17"/>
    </row>
    <row r="24" spans="1:2" ht="32.25" thickBot="1">
      <c r="A24" s="9" t="s">
        <v>234</v>
      </c>
      <c r="B24" s="17"/>
    </row>
    <row r="25" spans="1:2" ht="19.5" thickBot="1">
      <c r="A25" s="16" t="s">
        <v>123</v>
      </c>
      <c r="B25" s="11"/>
    </row>
    <row r="26" spans="1:2" ht="19.5" thickBot="1">
      <c r="A26" s="7" t="s">
        <v>5</v>
      </c>
      <c r="B26" s="20">
        <v>71927611</v>
      </c>
    </row>
    <row r="27" spans="1:2" ht="24.75" thickBot="1">
      <c r="A27" s="6" t="s">
        <v>6</v>
      </c>
      <c r="B27" s="21" t="s">
        <v>190</v>
      </c>
    </row>
    <row r="28" spans="1:4" ht="19.5" customHeight="1" thickBot="1">
      <c r="A28" s="6" t="s">
        <v>109</v>
      </c>
      <c r="B28" s="17">
        <v>383</v>
      </c>
      <c r="D28" s="18"/>
    </row>
    <row r="29" ht="18.75">
      <c r="A29" s="10"/>
    </row>
    <row r="30" ht="18.75">
      <c r="A30" s="10"/>
    </row>
    <row r="31" ht="18.75">
      <c r="A31" s="10"/>
    </row>
    <row r="32" ht="18.75">
      <c r="A32" s="10"/>
    </row>
    <row r="33" spans="1:2" ht="18.75">
      <c r="A33" s="48" t="s">
        <v>111</v>
      </c>
      <c r="B33" s="48"/>
    </row>
    <row r="34" spans="1:2" ht="18.75">
      <c r="A34" s="19" t="s">
        <v>126</v>
      </c>
      <c r="B34" s="4"/>
    </row>
    <row r="35" spans="1:2" ht="18.75">
      <c r="A35" s="19"/>
      <c r="B35" s="4"/>
    </row>
    <row r="36" spans="1:2" ht="18.75">
      <c r="A36" s="19"/>
      <c r="B36" s="4"/>
    </row>
    <row r="37" spans="1:2" ht="18.75">
      <c r="A37" s="19"/>
      <c r="B37" s="4"/>
    </row>
    <row r="38" ht="15">
      <c r="B38" s="3"/>
    </row>
    <row r="39" spans="1:2" ht="19.5" customHeight="1">
      <c r="A39" s="43" t="s">
        <v>127</v>
      </c>
      <c r="B39" s="43"/>
    </row>
    <row r="40" spans="1:2" ht="12" customHeight="1">
      <c r="A40" s="4"/>
      <c r="B40" s="4"/>
    </row>
    <row r="41" spans="1:2" ht="18" customHeight="1">
      <c r="A41" s="38" t="s">
        <v>7</v>
      </c>
      <c r="B41" s="38"/>
    </row>
    <row r="42" spans="1:2" ht="36" customHeight="1">
      <c r="A42" s="49" t="s">
        <v>112</v>
      </c>
      <c r="B42" s="49"/>
    </row>
    <row r="43" spans="1:2" ht="18.75">
      <c r="A43" s="38" t="s">
        <v>8</v>
      </c>
      <c r="B43" s="38"/>
    </row>
    <row r="44" spans="1:2" ht="37.5" customHeight="1">
      <c r="A44" s="38" t="s">
        <v>113</v>
      </c>
      <c r="B44" s="38"/>
    </row>
    <row r="45" spans="1:2" ht="54" customHeight="1">
      <c r="A45" s="38" t="s">
        <v>114</v>
      </c>
      <c r="B45" s="38"/>
    </row>
    <row r="46" spans="1:2" ht="53.25" customHeight="1">
      <c r="A46" s="38" t="s">
        <v>115</v>
      </c>
      <c r="B46" s="38"/>
    </row>
    <row r="47" spans="1:2" ht="35.25" customHeight="1">
      <c r="A47" s="38" t="s">
        <v>124</v>
      </c>
      <c r="B47" s="38"/>
    </row>
    <row r="48" spans="1:2" ht="51.75" customHeight="1">
      <c r="A48" s="38" t="s">
        <v>116</v>
      </c>
      <c r="B48" s="38"/>
    </row>
    <row r="49" spans="1:2" ht="18.75" customHeight="1">
      <c r="A49" s="38" t="s">
        <v>117</v>
      </c>
      <c r="B49" s="38"/>
    </row>
    <row r="50" spans="1:2" ht="50.25" customHeight="1">
      <c r="A50" s="38" t="s">
        <v>118</v>
      </c>
      <c r="B50" s="38"/>
    </row>
    <row r="51" spans="1:2" ht="54.75" customHeight="1">
      <c r="A51" s="38" t="s">
        <v>119</v>
      </c>
      <c r="B51" s="38"/>
    </row>
    <row r="52" spans="1:2" ht="74.25" customHeight="1">
      <c r="A52" s="45" t="s">
        <v>120</v>
      </c>
      <c r="B52" s="45"/>
    </row>
    <row r="53" spans="1:2" ht="35.25" customHeight="1">
      <c r="A53" s="46" t="s">
        <v>121</v>
      </c>
      <c r="B53" s="46"/>
    </row>
    <row r="54" spans="1:2" ht="132.75" customHeight="1">
      <c r="A54" s="47" t="s">
        <v>170</v>
      </c>
      <c r="B54" s="47"/>
    </row>
    <row r="55" spans="1:2" ht="56.25" customHeight="1">
      <c r="A55" s="38" t="s">
        <v>171</v>
      </c>
      <c r="B55" s="38"/>
    </row>
    <row r="56" spans="1:2" ht="36.75" customHeight="1">
      <c r="A56" s="38" t="s">
        <v>131</v>
      </c>
      <c r="B56" s="38"/>
    </row>
    <row r="57" spans="1:2" ht="35.25" customHeight="1">
      <c r="A57" s="38" t="s">
        <v>130</v>
      </c>
      <c r="B57" s="38"/>
    </row>
    <row r="58" spans="1:2" ht="36" customHeight="1">
      <c r="A58" s="38" t="s">
        <v>136</v>
      </c>
      <c r="B58" s="38"/>
    </row>
    <row r="59" spans="1:2" ht="18.75">
      <c r="A59" s="38"/>
      <c r="B59" s="38"/>
    </row>
    <row r="60" spans="1:2" ht="18.75">
      <c r="A60" s="43" t="s">
        <v>9</v>
      </c>
      <c r="B60" s="43"/>
    </row>
    <row r="61" spans="1:2" ht="18.75">
      <c r="A61" s="44"/>
      <c r="B61" s="44"/>
    </row>
    <row r="62" spans="1:2" ht="18.75">
      <c r="A62" s="24" t="s">
        <v>10</v>
      </c>
      <c r="B62" s="24" t="s">
        <v>11</v>
      </c>
    </row>
    <row r="63" spans="1:2" ht="15.75">
      <c r="A63" s="25">
        <v>1</v>
      </c>
      <c r="B63" s="25">
        <v>2</v>
      </c>
    </row>
    <row r="64" spans="1:2" ht="15.75">
      <c r="A64" s="26" t="s">
        <v>12</v>
      </c>
      <c r="B64" s="27">
        <f>B66+B72</f>
        <v>1822348</v>
      </c>
    </row>
    <row r="65" spans="1:2" ht="15.75">
      <c r="A65" s="26" t="s">
        <v>13</v>
      </c>
      <c r="B65" s="27"/>
    </row>
    <row r="66" spans="1:2" ht="15.75">
      <c r="A66" s="26" t="s">
        <v>14</v>
      </c>
      <c r="B66" s="27">
        <v>1557840</v>
      </c>
    </row>
    <row r="67" spans="1:2" ht="15.75">
      <c r="A67" s="26" t="s">
        <v>15</v>
      </c>
      <c r="B67" s="27"/>
    </row>
    <row r="68" spans="1:2" ht="31.5">
      <c r="A68" s="26" t="s">
        <v>16</v>
      </c>
      <c r="B68" s="27">
        <v>1557840</v>
      </c>
    </row>
    <row r="69" spans="1:2" ht="47.25">
      <c r="A69" s="26" t="s">
        <v>17</v>
      </c>
      <c r="B69" s="27"/>
    </row>
    <row r="70" spans="1:2" ht="47.25">
      <c r="A70" s="26" t="s">
        <v>18</v>
      </c>
      <c r="B70" s="27"/>
    </row>
    <row r="71" spans="1:2" ht="16.5" customHeight="1">
      <c r="A71" s="26" t="s">
        <v>19</v>
      </c>
      <c r="B71" s="27"/>
    </row>
    <row r="72" spans="1:2" ht="31.5">
      <c r="A72" s="26" t="s">
        <v>20</v>
      </c>
      <c r="B72" s="27">
        <v>264508</v>
      </c>
    </row>
    <row r="73" spans="1:2" ht="15.75">
      <c r="A73" s="26" t="s">
        <v>15</v>
      </c>
      <c r="B73" s="27"/>
    </row>
    <row r="74" spans="1:2" ht="17.25" customHeight="1">
      <c r="A74" s="26" t="s">
        <v>21</v>
      </c>
      <c r="B74" s="27"/>
    </row>
    <row r="75" spans="1:2" ht="15.75">
      <c r="A75" s="26" t="s">
        <v>22</v>
      </c>
      <c r="B75" s="27"/>
    </row>
    <row r="76" spans="1:2" ht="15.75">
      <c r="A76" s="26" t="s">
        <v>23</v>
      </c>
      <c r="B76" s="27">
        <f>B79+B91</f>
        <v>10338</v>
      </c>
    </row>
    <row r="77" spans="1:2" ht="15.75">
      <c r="A77" s="26" t="s">
        <v>13</v>
      </c>
      <c r="B77" s="27"/>
    </row>
    <row r="78" spans="1:2" ht="31.5">
      <c r="A78" s="37" t="s">
        <v>24</v>
      </c>
      <c r="B78" s="27"/>
    </row>
    <row r="79" spans="1:2" ht="31.5">
      <c r="A79" s="26" t="s">
        <v>25</v>
      </c>
      <c r="B79" s="27">
        <f>B89+B90</f>
        <v>0</v>
      </c>
    </row>
    <row r="80" spans="1:2" ht="15.75">
      <c r="A80" s="26" t="s">
        <v>15</v>
      </c>
      <c r="B80" s="27"/>
    </row>
    <row r="81" spans="1:2" ht="15.75">
      <c r="A81" s="26" t="s">
        <v>26</v>
      </c>
      <c r="B81" s="27"/>
    </row>
    <row r="82" spans="1:2" ht="15.75">
      <c r="A82" s="26" t="s">
        <v>27</v>
      </c>
      <c r="B82" s="27"/>
    </row>
    <row r="83" spans="1:2" ht="15.75">
      <c r="A83" s="26" t="s">
        <v>28</v>
      </c>
      <c r="B83" s="27"/>
    </row>
    <row r="84" spans="1:2" ht="15.75">
      <c r="A84" s="26" t="s">
        <v>29</v>
      </c>
      <c r="B84" s="27"/>
    </row>
    <row r="85" spans="1:2" ht="15.75">
      <c r="A85" s="26" t="s">
        <v>30</v>
      </c>
      <c r="B85" s="27"/>
    </row>
    <row r="86" spans="1:2" ht="15.75">
      <c r="A86" s="26" t="s">
        <v>31</v>
      </c>
      <c r="B86" s="27"/>
    </row>
    <row r="87" spans="1:2" ht="15.75">
      <c r="A87" s="26" t="s">
        <v>32</v>
      </c>
      <c r="B87" s="27"/>
    </row>
    <row r="88" spans="1:2" ht="18" customHeight="1">
      <c r="A88" s="26" t="s">
        <v>33</v>
      </c>
      <c r="B88" s="27"/>
    </row>
    <row r="89" spans="1:2" ht="15.75">
      <c r="A89" s="26" t="s">
        <v>34</v>
      </c>
      <c r="B89" s="27"/>
    </row>
    <row r="90" spans="1:2" ht="15.75">
      <c r="A90" s="26" t="s">
        <v>35</v>
      </c>
      <c r="B90" s="27"/>
    </row>
    <row r="91" spans="1:2" ht="31.5">
      <c r="A91" s="37" t="s">
        <v>36</v>
      </c>
      <c r="B91" s="27">
        <f>B102</f>
        <v>10338</v>
      </c>
    </row>
    <row r="92" spans="1:2" ht="15.75">
      <c r="A92" s="26" t="s">
        <v>15</v>
      </c>
      <c r="B92" s="27"/>
    </row>
    <row r="93" spans="1:2" ht="15.75">
      <c r="A93" s="26" t="s">
        <v>37</v>
      </c>
      <c r="B93" s="27"/>
    </row>
    <row r="94" spans="1:2" ht="15.75">
      <c r="A94" s="26" t="s">
        <v>27</v>
      </c>
      <c r="B94" s="27"/>
    </row>
    <row r="95" spans="1:2" ht="15.75">
      <c r="A95" s="26" t="s">
        <v>28</v>
      </c>
      <c r="B95" s="27"/>
    </row>
    <row r="96" spans="1:2" ht="15.75">
      <c r="A96" s="26" t="s">
        <v>29</v>
      </c>
      <c r="B96" s="27"/>
    </row>
    <row r="97" spans="1:2" ht="15.75">
      <c r="A97" s="26" t="s">
        <v>30</v>
      </c>
      <c r="B97" s="27"/>
    </row>
    <row r="98" spans="1:2" ht="15.75">
      <c r="A98" s="26" t="s">
        <v>31</v>
      </c>
      <c r="B98" s="27"/>
    </row>
    <row r="99" spans="1:2" ht="15.75">
      <c r="A99" s="26" t="s">
        <v>32</v>
      </c>
      <c r="B99" s="27"/>
    </row>
    <row r="100" spans="1:2" ht="18" customHeight="1">
      <c r="A100" s="26" t="s">
        <v>33</v>
      </c>
      <c r="B100" s="27"/>
    </row>
    <row r="101" spans="1:2" ht="15.75">
      <c r="A101" s="26" t="s">
        <v>34</v>
      </c>
      <c r="B101" s="27"/>
    </row>
    <row r="102" spans="1:2" ht="15.75">
      <c r="A102" s="26" t="s">
        <v>35</v>
      </c>
      <c r="B102" s="27">
        <v>10338</v>
      </c>
    </row>
    <row r="103" spans="1:2" ht="15.75">
      <c r="A103" s="26" t="s">
        <v>38</v>
      </c>
      <c r="B103" s="27">
        <f>B106+B121</f>
        <v>3801</v>
      </c>
    </row>
    <row r="104" spans="1:2" ht="15.75">
      <c r="A104" s="26" t="s">
        <v>13</v>
      </c>
      <c r="B104" s="27"/>
    </row>
    <row r="105" spans="1:2" ht="15.75">
      <c r="A105" s="26" t="s">
        <v>39</v>
      </c>
      <c r="B105" s="27"/>
    </row>
    <row r="106" spans="1:2" ht="31.5">
      <c r="A106" s="37" t="s">
        <v>40</v>
      </c>
      <c r="B106" s="27">
        <f>B109+B111+B112+B113+B120+B117+B119</f>
        <v>3801</v>
      </c>
    </row>
    <row r="107" spans="1:2" ht="15.75">
      <c r="A107" s="26" t="s">
        <v>15</v>
      </c>
      <c r="B107" s="27"/>
    </row>
    <row r="108" spans="1:2" ht="15.75">
      <c r="A108" s="26" t="s">
        <v>41</v>
      </c>
      <c r="B108" s="27"/>
    </row>
    <row r="109" spans="1:2" ht="15.75">
      <c r="A109" s="26" t="s">
        <v>42</v>
      </c>
      <c r="B109" s="27">
        <v>301</v>
      </c>
    </row>
    <row r="110" spans="1:2" ht="15.75">
      <c r="A110" s="26" t="s">
        <v>43</v>
      </c>
      <c r="B110" s="27"/>
    </row>
    <row r="111" spans="1:2" ht="15.75">
      <c r="A111" s="26" t="s">
        <v>44</v>
      </c>
      <c r="B111" s="27">
        <v>1857</v>
      </c>
    </row>
    <row r="112" spans="1:2" ht="15.75">
      <c r="A112" s="26" t="s">
        <v>45</v>
      </c>
      <c r="B112" s="27"/>
    </row>
    <row r="113" spans="1:2" ht="15.75">
      <c r="A113" s="26" t="s">
        <v>46</v>
      </c>
      <c r="B113" s="27"/>
    </row>
    <row r="114" spans="1:2" ht="15.75">
      <c r="A114" s="26" t="s">
        <v>47</v>
      </c>
      <c r="B114" s="27"/>
    </row>
    <row r="115" spans="1:2" ht="15.75">
      <c r="A115" s="26" t="s">
        <v>48</v>
      </c>
      <c r="B115" s="27"/>
    </row>
    <row r="116" spans="1:2" ht="15.75">
      <c r="A116" s="26" t="s">
        <v>49</v>
      </c>
      <c r="B116" s="27"/>
    </row>
    <row r="117" spans="1:2" ht="15.75">
      <c r="A117" s="26" t="s">
        <v>50</v>
      </c>
      <c r="B117" s="27">
        <v>428</v>
      </c>
    </row>
    <row r="118" spans="1:2" ht="15.75">
      <c r="A118" s="26" t="s">
        <v>51</v>
      </c>
      <c r="B118" s="27"/>
    </row>
    <row r="119" spans="1:2" ht="15.75">
      <c r="A119" s="26" t="s">
        <v>52</v>
      </c>
      <c r="B119" s="27"/>
    </row>
    <row r="120" spans="1:2" ht="15.75">
      <c r="A120" s="26" t="s">
        <v>53</v>
      </c>
      <c r="B120" s="27">
        <v>1215</v>
      </c>
    </row>
    <row r="121" spans="1:2" ht="47.25">
      <c r="A121" s="37" t="s">
        <v>54</v>
      </c>
      <c r="B121" s="27"/>
    </row>
    <row r="122" spans="1:2" ht="15.75">
      <c r="A122" s="26" t="s">
        <v>15</v>
      </c>
      <c r="B122" s="27"/>
    </row>
    <row r="123" spans="1:2" ht="15.75">
      <c r="A123" s="26" t="s">
        <v>55</v>
      </c>
      <c r="B123" s="27"/>
    </row>
    <row r="124" spans="1:2" ht="15.75">
      <c r="A124" s="26" t="s">
        <v>56</v>
      </c>
      <c r="B124" s="27"/>
    </row>
    <row r="125" spans="1:2" ht="15.75">
      <c r="A125" s="26" t="s">
        <v>57</v>
      </c>
      <c r="B125" s="27"/>
    </row>
    <row r="126" spans="1:2" ht="15.75">
      <c r="A126" s="26" t="s">
        <v>58</v>
      </c>
      <c r="B126" s="27"/>
    </row>
    <row r="127" spans="1:2" ht="15.75">
      <c r="A127" s="26" t="s">
        <v>59</v>
      </c>
      <c r="B127" s="27"/>
    </row>
    <row r="128" spans="1:2" ht="15.75">
      <c r="A128" s="26" t="s">
        <v>60</v>
      </c>
      <c r="B128" s="27"/>
    </row>
    <row r="129" spans="1:2" ht="15.75">
      <c r="A129" s="26" t="s">
        <v>61</v>
      </c>
      <c r="B129" s="27"/>
    </row>
    <row r="130" spans="1:2" ht="15.75">
      <c r="A130" s="26" t="s">
        <v>62</v>
      </c>
      <c r="B130" s="27"/>
    </row>
    <row r="131" spans="1:2" ht="15.75">
      <c r="A131" s="26" t="s">
        <v>63</v>
      </c>
      <c r="B131" s="27"/>
    </row>
    <row r="132" spans="1:2" ht="15.75">
      <c r="A132" s="26" t="s">
        <v>64</v>
      </c>
      <c r="B132" s="27"/>
    </row>
    <row r="133" spans="1:2" ht="15.75">
      <c r="A133" s="26" t="s">
        <v>65</v>
      </c>
      <c r="B133" s="27"/>
    </row>
    <row r="134" spans="1:2" ht="15.75">
      <c r="A134" s="26" t="s">
        <v>66</v>
      </c>
      <c r="B134" s="27"/>
    </row>
    <row r="135" spans="1:2" ht="15.75">
      <c r="A135" s="26" t="s">
        <v>67</v>
      </c>
      <c r="B135" s="27"/>
    </row>
    <row r="136" spans="1:15" s="2" customFormat="1" ht="15.75">
      <c r="A136" s="26" t="s">
        <v>68</v>
      </c>
      <c r="B136" s="27"/>
      <c r="C136" s="3"/>
      <c r="D136" s="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2" ht="15.75">
      <c r="A137" s="30" t="s">
        <v>69</v>
      </c>
      <c r="B137" s="31">
        <f>B139+B142+B143</f>
        <v>2640683</v>
      </c>
    </row>
    <row r="138" spans="1:15" s="1" customFormat="1" ht="15.75">
      <c r="A138" s="26" t="s">
        <v>15</v>
      </c>
      <c r="B138" s="27"/>
      <c r="C138" s="3"/>
      <c r="D138" s="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2" ht="15.75">
      <c r="A139" s="26" t="s">
        <v>70</v>
      </c>
      <c r="B139" s="27">
        <f>B152+B157+B165+548800</f>
        <v>2490800</v>
      </c>
    </row>
    <row r="140" spans="1:4" ht="15.75">
      <c r="A140" s="26" t="s">
        <v>71</v>
      </c>
      <c r="B140" s="27"/>
      <c r="D140" s="29"/>
    </row>
    <row r="141" spans="1:2" ht="15.75">
      <c r="A141" s="26" t="s">
        <v>72</v>
      </c>
      <c r="B141" s="27"/>
    </row>
    <row r="142" spans="1:15" s="1" customFormat="1" ht="15.75">
      <c r="A142" s="28" t="s">
        <v>122</v>
      </c>
      <c r="B142" s="27">
        <f>B166</f>
        <v>37383</v>
      </c>
      <c r="C142" s="3"/>
      <c r="D142" s="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s="1" customFormat="1" ht="47.25">
      <c r="A143" s="26" t="s">
        <v>73</v>
      </c>
      <c r="B143" s="27">
        <f>B145</f>
        <v>112500</v>
      </c>
      <c r="C143" s="3"/>
      <c r="D143" s="5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2" ht="15.75">
      <c r="A144" s="26" t="s">
        <v>15</v>
      </c>
      <c r="B144" s="27"/>
    </row>
    <row r="145" spans="1:2" ht="15.75">
      <c r="A145" s="26" t="s">
        <v>74</v>
      </c>
      <c r="B145" s="27">
        <v>112500</v>
      </c>
    </row>
    <row r="146" spans="1:2" ht="15.75">
      <c r="A146" s="26" t="s">
        <v>75</v>
      </c>
      <c r="B146" s="27"/>
    </row>
    <row r="147" spans="1:2" ht="15.75">
      <c r="A147" s="26" t="s">
        <v>76</v>
      </c>
      <c r="B147" s="27"/>
    </row>
    <row r="148" spans="1:2" ht="15.75">
      <c r="A148" s="26" t="s">
        <v>15</v>
      </c>
      <c r="B148" s="27"/>
    </row>
    <row r="149" spans="1:2" ht="15.75">
      <c r="A149" s="26" t="s">
        <v>77</v>
      </c>
      <c r="B149" s="27"/>
    </row>
    <row r="150" spans="1:15" s="2" customFormat="1" ht="15.75">
      <c r="A150" s="30" t="s">
        <v>78</v>
      </c>
      <c r="B150" s="31">
        <f>B152+B157+B165+B166+B168</f>
        <v>2640683</v>
      </c>
      <c r="C150" s="3"/>
      <c r="D150" s="5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2" ht="15.75">
      <c r="A151" s="26" t="s">
        <v>15</v>
      </c>
      <c r="B151" s="27"/>
    </row>
    <row r="152" spans="1:2" ht="15.75">
      <c r="A152" s="32" t="s">
        <v>79</v>
      </c>
      <c r="B152" s="27">
        <f>B154+B155+B156</f>
        <v>1734600</v>
      </c>
    </row>
    <row r="153" spans="1:2" ht="15.75">
      <c r="A153" s="26" t="s">
        <v>13</v>
      </c>
      <c r="B153" s="27"/>
    </row>
    <row r="154" spans="1:15" s="1" customFormat="1" ht="15.75">
      <c r="A154" s="26" t="s">
        <v>80</v>
      </c>
      <c r="B154" s="27">
        <v>1327600</v>
      </c>
      <c r="C154" s="3"/>
      <c r="D154" s="5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s="1" customFormat="1" ht="15.75">
      <c r="A155" s="26" t="s">
        <v>81</v>
      </c>
      <c r="B155" s="27">
        <v>6000</v>
      </c>
      <c r="C155" s="3"/>
      <c r="D155" s="5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s="1" customFormat="1" ht="15.75">
      <c r="A156" s="26" t="s">
        <v>82</v>
      </c>
      <c r="B156" s="27">
        <v>401000</v>
      </c>
      <c r="C156" s="3"/>
      <c r="D156" s="5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2" ht="15.75">
      <c r="A157" s="32" t="s">
        <v>83</v>
      </c>
      <c r="B157" s="27">
        <f>B159+B160+B161+B162+B163+B164</f>
        <v>206200</v>
      </c>
    </row>
    <row r="158" spans="1:2" ht="15.75">
      <c r="A158" s="26" t="s">
        <v>13</v>
      </c>
      <c r="B158" s="27"/>
    </row>
    <row r="159" spans="1:15" s="1" customFormat="1" ht="15.75">
      <c r="A159" s="26" t="s">
        <v>84</v>
      </c>
      <c r="B159" s="27">
        <v>4500</v>
      </c>
      <c r="C159" s="3"/>
      <c r="D159" s="5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s="1" customFormat="1" ht="15.75">
      <c r="A160" s="26" t="s">
        <v>85</v>
      </c>
      <c r="B160" s="27">
        <v>0</v>
      </c>
      <c r="C160" s="3"/>
      <c r="D160" s="5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s="1" customFormat="1" ht="15.75">
      <c r="A161" s="26" t="s">
        <v>86</v>
      </c>
      <c r="B161" s="27">
        <v>62400</v>
      </c>
      <c r="C161" s="3"/>
      <c r="D161" s="5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s="1" customFormat="1" ht="15.75">
      <c r="A162" s="26" t="s">
        <v>87</v>
      </c>
      <c r="B162" s="27">
        <v>0</v>
      </c>
      <c r="C162" s="3"/>
      <c r="D162" s="5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s="1" customFormat="1" ht="15.75">
      <c r="A163" s="26" t="s">
        <v>88</v>
      </c>
      <c r="B163" s="27">
        <v>70200</v>
      </c>
      <c r="C163" s="3"/>
      <c r="D163" s="5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s="1" customFormat="1" ht="15.75">
      <c r="A164" s="26" t="s">
        <v>89</v>
      </c>
      <c r="B164" s="27">
        <v>69100</v>
      </c>
      <c r="C164" s="3"/>
      <c r="D164" s="5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s="1" customFormat="1" ht="15.75">
      <c r="A165" s="32" t="s">
        <v>90</v>
      </c>
      <c r="B165" s="27">
        <v>1200</v>
      </c>
      <c r="C165" s="3"/>
      <c r="D165" s="5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s="1" customFormat="1" ht="15.75">
      <c r="A166" s="32" t="s">
        <v>128</v>
      </c>
      <c r="B166" s="27">
        <v>37383</v>
      </c>
      <c r="C166" s="3"/>
      <c r="D166" s="5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s="1" customFormat="1" ht="15.75">
      <c r="A167" s="26" t="s">
        <v>129</v>
      </c>
      <c r="B167" s="27">
        <f>B166</f>
        <v>37383</v>
      </c>
      <c r="C167" s="3"/>
      <c r="D167" s="5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s="1" customFormat="1" ht="15.75">
      <c r="A168" s="32" t="s">
        <v>91</v>
      </c>
      <c r="B168" s="27">
        <f>B170+B171+B173</f>
        <v>661300</v>
      </c>
      <c r="C168" s="23"/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2" ht="15.75">
      <c r="A169" s="26" t="s">
        <v>13</v>
      </c>
      <c r="B169" s="27"/>
    </row>
    <row r="170" spans="1:2" ht="15.75">
      <c r="A170" s="26" t="s">
        <v>92</v>
      </c>
      <c r="B170" s="27">
        <v>0</v>
      </c>
    </row>
    <row r="171" spans="1:2" ht="15.75">
      <c r="A171" s="26" t="s">
        <v>93</v>
      </c>
      <c r="B171" s="27">
        <v>0</v>
      </c>
    </row>
    <row r="172" spans="1:2" ht="15.75">
      <c r="A172" s="26" t="s">
        <v>94</v>
      </c>
      <c r="B172" s="27">
        <v>0</v>
      </c>
    </row>
    <row r="173" spans="1:15" s="1" customFormat="1" ht="15.75">
      <c r="A173" s="26" t="s">
        <v>95</v>
      </c>
      <c r="B173" s="27">
        <f>548800+112500</f>
        <v>661300</v>
      </c>
      <c r="C173" s="3"/>
      <c r="D173" s="5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2" ht="15.75">
      <c r="A174" s="26" t="s">
        <v>96</v>
      </c>
      <c r="B174" s="27">
        <v>0</v>
      </c>
    </row>
    <row r="175" spans="1:2" ht="20.25" customHeight="1">
      <c r="A175" s="26" t="s">
        <v>13</v>
      </c>
      <c r="B175" s="27"/>
    </row>
    <row r="176" spans="1:2" ht="31.5">
      <c r="A176" s="26" t="s">
        <v>97</v>
      </c>
      <c r="B176" s="27">
        <v>0</v>
      </c>
    </row>
    <row r="177" spans="1:2" ht="15.75">
      <c r="A177" s="26" t="s">
        <v>98</v>
      </c>
      <c r="B177" s="27"/>
    </row>
    <row r="178" spans="1:2" ht="15.75">
      <c r="A178" s="26" t="s">
        <v>99</v>
      </c>
      <c r="B178" s="27"/>
    </row>
    <row r="179" ht="18.75">
      <c r="A179" s="10"/>
    </row>
    <row r="180" spans="1:2" ht="18.75">
      <c r="A180" s="38"/>
      <c r="B180" s="38"/>
    </row>
    <row r="181" spans="1:2" ht="18.75" customHeight="1">
      <c r="A181" s="38" t="s">
        <v>256</v>
      </c>
      <c r="B181" s="38"/>
    </row>
    <row r="182" spans="1:2" ht="3.75" customHeight="1">
      <c r="A182" s="38" t="s">
        <v>102</v>
      </c>
      <c r="B182" s="38"/>
    </row>
    <row r="183" spans="1:2" ht="15">
      <c r="A183" s="39" t="s">
        <v>103</v>
      </c>
      <c r="B183" s="39"/>
    </row>
    <row r="184" ht="15">
      <c r="A184" s="12" t="s">
        <v>100</v>
      </c>
    </row>
    <row r="185" spans="1:2" ht="18.75">
      <c r="A185" s="38" t="s">
        <v>101</v>
      </c>
      <c r="B185" s="38"/>
    </row>
    <row r="186" spans="1:2" ht="33.75" customHeight="1">
      <c r="A186" s="38" t="s">
        <v>242</v>
      </c>
      <c r="B186" s="38"/>
    </row>
    <row r="187" spans="1:2" ht="2.25" customHeight="1">
      <c r="A187" s="38" t="s">
        <v>102</v>
      </c>
      <c r="B187" s="38"/>
    </row>
    <row r="188" spans="1:2" ht="15">
      <c r="A188" s="39" t="s">
        <v>103</v>
      </c>
      <c r="B188" s="39"/>
    </row>
    <row r="189" ht="9.75" customHeight="1">
      <c r="A189" s="12"/>
    </row>
    <row r="190" spans="1:2" ht="21" customHeight="1">
      <c r="A190" s="38" t="s">
        <v>104</v>
      </c>
      <c r="B190" s="38"/>
    </row>
    <row r="191" spans="1:2" ht="14.25" customHeight="1">
      <c r="A191" s="38" t="s">
        <v>137</v>
      </c>
      <c r="B191" s="38"/>
    </row>
    <row r="192" spans="1:2" ht="4.5" customHeight="1">
      <c r="A192" s="38" t="s">
        <v>102</v>
      </c>
      <c r="B192" s="38"/>
    </row>
    <row r="193" spans="1:2" ht="15">
      <c r="A193" s="39" t="s">
        <v>103</v>
      </c>
      <c r="B193" s="39"/>
    </row>
    <row r="194" spans="1:2" ht="18.75">
      <c r="A194" s="41" t="s">
        <v>175</v>
      </c>
      <c r="B194" s="41"/>
    </row>
  </sheetData>
  <sheetProtection/>
  <mergeCells count="48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4:B14"/>
    <mergeCell ref="A15:B15"/>
    <mergeCell ref="A17:B17"/>
    <mergeCell ref="A33:B33"/>
    <mergeCell ref="A39:B39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180:B180"/>
    <mergeCell ref="A181:B181"/>
    <mergeCell ref="A182:B182"/>
    <mergeCell ref="A183:B183"/>
    <mergeCell ref="A185:B185"/>
    <mergeCell ref="A186:B186"/>
    <mergeCell ref="A187:B187"/>
    <mergeCell ref="A188:B188"/>
    <mergeCell ref="A190:B190"/>
    <mergeCell ref="A191:B191"/>
    <mergeCell ref="A192:B192"/>
    <mergeCell ref="A193:B193"/>
    <mergeCell ref="A194:B194"/>
  </mergeCells>
  <printOptions/>
  <pageMargins left="0.7086614173228347" right="0.2362204724409449" top="0.6299212598425197" bottom="0.5118110236220472" header="0.31496062992125984" footer="0.31496062992125984"/>
  <pageSetup horizontalDpi="180" verticalDpi="18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O194"/>
  <sheetViews>
    <sheetView zoomScalePageLayoutView="0" workbookViewId="0" topLeftCell="A182">
      <selection activeCell="F197" sqref="F197"/>
    </sheetView>
  </sheetViews>
  <sheetFormatPr defaultColWidth="9.140625" defaultRowHeight="15"/>
  <cols>
    <col min="1" max="1" width="73.140625" style="3" customWidth="1"/>
    <col min="2" max="2" width="15.8515625" style="22" customWidth="1"/>
    <col min="3" max="3" width="9.140625" style="3" customWidth="1"/>
    <col min="4" max="4" width="9.140625" style="5" customWidth="1"/>
    <col min="5" max="16384" width="9.140625" style="3" customWidth="1"/>
  </cols>
  <sheetData>
    <row r="1" spans="1:2" ht="18.75">
      <c r="A1" s="54"/>
      <c r="B1" s="54"/>
    </row>
    <row r="2" spans="1:2" ht="15">
      <c r="A2" s="50" t="s">
        <v>0</v>
      </c>
      <c r="B2" s="50"/>
    </row>
    <row r="3" spans="1:2" ht="15">
      <c r="A3" s="55" t="s">
        <v>105</v>
      </c>
      <c r="B3" s="55"/>
    </row>
    <row r="4" spans="1:2" ht="15">
      <c r="A4" s="51" t="s">
        <v>107</v>
      </c>
      <c r="B4" s="51"/>
    </row>
    <row r="5" spans="1:2" ht="15">
      <c r="A5" s="55" t="s">
        <v>106</v>
      </c>
      <c r="B5" s="55"/>
    </row>
    <row r="6" spans="1:2" ht="15">
      <c r="A6" s="56" t="s">
        <v>108</v>
      </c>
      <c r="B6" s="56"/>
    </row>
    <row r="7" spans="1:2" ht="15">
      <c r="A7" s="50" t="s">
        <v>134</v>
      </c>
      <c r="B7" s="50"/>
    </row>
    <row r="8" spans="1:2" ht="15">
      <c r="A8" s="51" t="s">
        <v>1</v>
      </c>
      <c r="B8" s="51"/>
    </row>
    <row r="9" spans="1:2" ht="15">
      <c r="A9" s="52" t="s">
        <v>172</v>
      </c>
      <c r="B9" s="52"/>
    </row>
    <row r="14" spans="1:2" ht="18.75">
      <c r="A14" s="53" t="s">
        <v>2</v>
      </c>
      <c r="B14" s="53"/>
    </row>
    <row r="15" spans="1:2" ht="18.75">
      <c r="A15" s="53" t="s">
        <v>135</v>
      </c>
      <c r="B15" s="53"/>
    </row>
    <row r="17" spans="1:2" ht="19.5" thickBot="1">
      <c r="A17" s="43"/>
      <c r="B17" s="43"/>
    </row>
    <row r="18" spans="1:2" ht="19.5" thickBot="1">
      <c r="A18" s="6"/>
      <c r="B18" s="13" t="s">
        <v>3</v>
      </c>
    </row>
    <row r="19" spans="1:2" ht="19.5" thickBot="1">
      <c r="A19" s="7" t="s">
        <v>4</v>
      </c>
      <c r="B19" s="17"/>
    </row>
    <row r="20" spans="1:4" ht="38.25" thickBot="1">
      <c r="A20" s="6" t="s">
        <v>138</v>
      </c>
      <c r="B20" s="8">
        <v>41275</v>
      </c>
      <c r="D20" s="14"/>
    </row>
    <row r="21" spans="1:2" ht="19.5" thickBot="1">
      <c r="A21" s="7"/>
      <c r="B21" s="17"/>
    </row>
    <row r="22" spans="1:2" ht="32.25" thickBot="1">
      <c r="A22" s="9" t="s">
        <v>206</v>
      </c>
      <c r="B22" s="17"/>
    </row>
    <row r="23" spans="1:2" ht="19.5" thickBot="1">
      <c r="A23" s="15" t="s">
        <v>110</v>
      </c>
      <c r="B23" s="17"/>
    </row>
    <row r="24" spans="1:2" ht="32.25" thickBot="1">
      <c r="A24" s="9" t="s">
        <v>235</v>
      </c>
      <c r="B24" s="17"/>
    </row>
    <row r="25" spans="1:2" ht="19.5" thickBot="1">
      <c r="A25" s="16" t="s">
        <v>123</v>
      </c>
      <c r="B25" s="11"/>
    </row>
    <row r="26" spans="1:2" ht="19.5" thickBot="1">
      <c r="A26" s="7" t="s">
        <v>5</v>
      </c>
      <c r="B26" s="20">
        <v>71927634</v>
      </c>
    </row>
    <row r="27" spans="1:2" ht="24.75" thickBot="1">
      <c r="A27" s="6" t="s">
        <v>6</v>
      </c>
      <c r="B27" s="21" t="s">
        <v>191</v>
      </c>
    </row>
    <row r="28" spans="1:4" ht="19.5" customHeight="1" thickBot="1">
      <c r="A28" s="6" t="s">
        <v>109</v>
      </c>
      <c r="B28" s="17">
        <v>383</v>
      </c>
      <c r="D28" s="18"/>
    </row>
    <row r="29" ht="18.75">
      <c r="A29" s="10"/>
    </row>
    <row r="30" ht="18.75">
      <c r="A30" s="10"/>
    </row>
    <row r="31" ht="18.75">
      <c r="A31" s="10"/>
    </row>
    <row r="32" ht="18.75">
      <c r="A32" s="10"/>
    </row>
    <row r="33" spans="1:2" ht="18.75">
      <c r="A33" s="48" t="s">
        <v>111</v>
      </c>
      <c r="B33" s="48"/>
    </row>
    <row r="34" spans="1:2" ht="18.75">
      <c r="A34" s="19" t="s">
        <v>126</v>
      </c>
      <c r="B34" s="4"/>
    </row>
    <row r="35" spans="1:2" ht="18.75">
      <c r="A35" s="19"/>
      <c r="B35" s="4"/>
    </row>
    <row r="36" spans="1:2" ht="18.75">
      <c r="A36" s="19"/>
      <c r="B36" s="4"/>
    </row>
    <row r="37" spans="1:2" ht="18.75">
      <c r="A37" s="19"/>
      <c r="B37" s="4"/>
    </row>
    <row r="38" ht="15">
      <c r="B38" s="3"/>
    </row>
    <row r="39" spans="1:2" ht="19.5" customHeight="1">
      <c r="A39" s="43" t="s">
        <v>127</v>
      </c>
      <c r="B39" s="43"/>
    </row>
    <row r="40" spans="1:2" ht="12" customHeight="1">
      <c r="A40" s="4"/>
      <c r="B40" s="4"/>
    </row>
    <row r="41" spans="1:2" ht="18" customHeight="1">
      <c r="A41" s="38" t="s">
        <v>7</v>
      </c>
      <c r="B41" s="38"/>
    </row>
    <row r="42" spans="1:2" ht="36" customHeight="1">
      <c r="A42" s="49" t="s">
        <v>112</v>
      </c>
      <c r="B42" s="49"/>
    </row>
    <row r="43" spans="1:2" ht="18.75">
      <c r="A43" s="38" t="s">
        <v>8</v>
      </c>
      <c r="B43" s="38"/>
    </row>
    <row r="44" spans="1:2" ht="37.5" customHeight="1">
      <c r="A44" s="38" t="s">
        <v>113</v>
      </c>
      <c r="B44" s="38"/>
    </row>
    <row r="45" spans="1:2" ht="54" customHeight="1">
      <c r="A45" s="38" t="s">
        <v>114</v>
      </c>
      <c r="B45" s="38"/>
    </row>
    <row r="46" spans="1:2" ht="53.25" customHeight="1">
      <c r="A46" s="38" t="s">
        <v>115</v>
      </c>
      <c r="B46" s="38"/>
    </row>
    <row r="47" spans="1:2" ht="35.25" customHeight="1">
      <c r="A47" s="38" t="s">
        <v>124</v>
      </c>
      <c r="B47" s="38"/>
    </row>
    <row r="48" spans="1:2" ht="51.75" customHeight="1">
      <c r="A48" s="38" t="s">
        <v>116</v>
      </c>
      <c r="B48" s="38"/>
    </row>
    <row r="49" spans="1:2" ht="18.75" customHeight="1">
      <c r="A49" s="38" t="s">
        <v>117</v>
      </c>
      <c r="B49" s="38"/>
    </row>
    <row r="50" spans="1:2" ht="50.25" customHeight="1">
      <c r="A50" s="38" t="s">
        <v>118</v>
      </c>
      <c r="B50" s="38"/>
    </row>
    <row r="51" spans="1:2" ht="54.75" customHeight="1">
      <c r="A51" s="38" t="s">
        <v>119</v>
      </c>
      <c r="B51" s="38"/>
    </row>
    <row r="52" spans="1:2" ht="74.25" customHeight="1">
      <c r="A52" s="45" t="s">
        <v>120</v>
      </c>
      <c r="B52" s="45"/>
    </row>
    <row r="53" spans="1:2" ht="35.25" customHeight="1">
      <c r="A53" s="46" t="s">
        <v>121</v>
      </c>
      <c r="B53" s="46"/>
    </row>
    <row r="54" spans="1:2" ht="132.75" customHeight="1">
      <c r="A54" s="47" t="s">
        <v>222</v>
      </c>
      <c r="B54" s="47"/>
    </row>
    <row r="55" spans="1:2" ht="56.25" customHeight="1">
      <c r="A55" s="38" t="s">
        <v>223</v>
      </c>
      <c r="B55" s="38"/>
    </row>
    <row r="56" spans="1:2" ht="36.75" customHeight="1">
      <c r="A56" s="38" t="s">
        <v>131</v>
      </c>
      <c r="B56" s="38"/>
    </row>
    <row r="57" spans="1:2" ht="35.25" customHeight="1">
      <c r="A57" s="38" t="s">
        <v>130</v>
      </c>
      <c r="B57" s="38"/>
    </row>
    <row r="58" spans="1:2" ht="36" customHeight="1">
      <c r="A58" s="38" t="s">
        <v>136</v>
      </c>
      <c r="B58" s="38"/>
    </row>
    <row r="59" spans="1:2" ht="18.75">
      <c r="A59" s="38"/>
      <c r="B59" s="38"/>
    </row>
    <row r="60" spans="1:2" ht="18.75">
      <c r="A60" s="43" t="s">
        <v>9</v>
      </c>
      <c r="B60" s="43"/>
    </row>
    <row r="61" spans="1:2" ht="18.75">
      <c r="A61" s="44"/>
      <c r="B61" s="44"/>
    </row>
    <row r="62" spans="1:2" ht="18.75">
      <c r="A62" s="24" t="s">
        <v>10</v>
      </c>
      <c r="B62" s="24" t="s">
        <v>11</v>
      </c>
    </row>
    <row r="63" spans="1:2" ht="15.75">
      <c r="A63" s="25">
        <v>1</v>
      </c>
      <c r="B63" s="25">
        <v>2</v>
      </c>
    </row>
    <row r="64" spans="1:2" ht="15.75">
      <c r="A64" s="26" t="s">
        <v>12</v>
      </c>
      <c r="B64" s="27">
        <v>1212135</v>
      </c>
    </row>
    <row r="65" spans="1:2" ht="15.75">
      <c r="A65" s="26" t="s">
        <v>13</v>
      </c>
      <c r="B65" s="27"/>
    </row>
    <row r="66" spans="1:2" ht="15.75">
      <c r="A66" s="26" t="s">
        <v>14</v>
      </c>
      <c r="B66" s="27">
        <v>966161</v>
      </c>
    </row>
    <row r="67" spans="1:2" ht="15.75">
      <c r="A67" s="26" t="s">
        <v>15</v>
      </c>
      <c r="B67" s="27"/>
    </row>
    <row r="68" spans="1:2" ht="31.5">
      <c r="A68" s="26" t="s">
        <v>16</v>
      </c>
      <c r="B68" s="27">
        <v>966161</v>
      </c>
    </row>
    <row r="69" spans="1:2" ht="47.25">
      <c r="A69" s="26" t="s">
        <v>17</v>
      </c>
      <c r="B69" s="27"/>
    </row>
    <row r="70" spans="1:2" ht="47.25">
      <c r="A70" s="26" t="s">
        <v>18</v>
      </c>
      <c r="B70" s="27"/>
    </row>
    <row r="71" spans="1:2" ht="16.5" customHeight="1">
      <c r="A71" s="26" t="s">
        <v>19</v>
      </c>
      <c r="B71" s="27"/>
    </row>
    <row r="72" spans="1:2" ht="31.5">
      <c r="A72" s="26" t="s">
        <v>20</v>
      </c>
      <c r="B72" s="27">
        <v>245974</v>
      </c>
    </row>
    <row r="73" spans="1:2" ht="15.75">
      <c r="A73" s="26" t="s">
        <v>15</v>
      </c>
      <c r="B73" s="27"/>
    </row>
    <row r="74" spans="1:2" ht="17.25" customHeight="1">
      <c r="A74" s="26" t="s">
        <v>21</v>
      </c>
      <c r="B74" s="27"/>
    </row>
    <row r="75" spans="1:2" ht="15.75">
      <c r="A75" s="26" t="s">
        <v>22</v>
      </c>
      <c r="B75" s="27"/>
    </row>
    <row r="76" spans="1:2" ht="15.75">
      <c r="A76" s="26" t="s">
        <v>23</v>
      </c>
      <c r="B76" s="27">
        <f>B79+B91</f>
        <v>5897</v>
      </c>
    </row>
    <row r="77" spans="1:2" ht="15.75">
      <c r="A77" s="26" t="s">
        <v>13</v>
      </c>
      <c r="B77" s="27"/>
    </row>
    <row r="78" spans="1:2" ht="31.5">
      <c r="A78" s="37" t="s">
        <v>24</v>
      </c>
      <c r="B78" s="27"/>
    </row>
    <row r="79" spans="1:2" ht="31.5">
      <c r="A79" s="26" t="s">
        <v>25</v>
      </c>
      <c r="B79" s="27">
        <f>B85</f>
        <v>15</v>
      </c>
    </row>
    <row r="80" spans="1:2" ht="15.75">
      <c r="A80" s="26" t="s">
        <v>15</v>
      </c>
      <c r="B80" s="27"/>
    </row>
    <row r="81" spans="1:2" ht="15.75">
      <c r="A81" s="26" t="s">
        <v>26</v>
      </c>
      <c r="B81" s="27"/>
    </row>
    <row r="82" spans="1:2" ht="15.75">
      <c r="A82" s="26" t="s">
        <v>27</v>
      </c>
      <c r="B82" s="27"/>
    </row>
    <row r="83" spans="1:2" ht="15.75">
      <c r="A83" s="26" t="s">
        <v>28</v>
      </c>
      <c r="B83" s="27"/>
    </row>
    <row r="84" spans="1:2" ht="15.75">
      <c r="A84" s="26" t="s">
        <v>29</v>
      </c>
      <c r="B84" s="27"/>
    </row>
    <row r="85" spans="1:2" ht="15.75">
      <c r="A85" s="26" t="s">
        <v>30</v>
      </c>
      <c r="B85" s="27">
        <v>15</v>
      </c>
    </row>
    <row r="86" spans="1:2" ht="15.75">
      <c r="A86" s="26" t="s">
        <v>31</v>
      </c>
      <c r="B86" s="27"/>
    </row>
    <row r="87" spans="1:2" ht="15.75">
      <c r="A87" s="26" t="s">
        <v>32</v>
      </c>
      <c r="B87" s="27"/>
    </row>
    <row r="88" spans="1:2" ht="18" customHeight="1">
      <c r="A88" s="26" t="s">
        <v>33</v>
      </c>
      <c r="B88" s="27"/>
    </row>
    <row r="89" spans="1:2" ht="15.75">
      <c r="A89" s="26" t="s">
        <v>34</v>
      </c>
      <c r="B89" s="27"/>
    </row>
    <row r="90" spans="1:2" ht="15.75">
      <c r="A90" s="26" t="s">
        <v>35</v>
      </c>
      <c r="B90" s="27"/>
    </row>
    <row r="91" spans="1:2" ht="31.5">
      <c r="A91" s="37" t="s">
        <v>36</v>
      </c>
      <c r="B91" s="27">
        <f>B102</f>
        <v>5882</v>
      </c>
    </row>
    <row r="92" spans="1:2" ht="15.75">
      <c r="A92" s="26" t="s">
        <v>15</v>
      </c>
      <c r="B92" s="27"/>
    </row>
    <row r="93" spans="1:2" ht="15.75">
      <c r="A93" s="26" t="s">
        <v>37</v>
      </c>
      <c r="B93" s="27"/>
    </row>
    <row r="94" spans="1:2" ht="15.75">
      <c r="A94" s="26" t="s">
        <v>27</v>
      </c>
      <c r="B94" s="27"/>
    </row>
    <row r="95" spans="1:2" ht="15.75">
      <c r="A95" s="26" t="s">
        <v>28</v>
      </c>
      <c r="B95" s="27"/>
    </row>
    <row r="96" spans="1:2" ht="15.75">
      <c r="A96" s="26" t="s">
        <v>29</v>
      </c>
      <c r="B96" s="27"/>
    </row>
    <row r="97" spans="1:2" ht="15.75">
      <c r="A97" s="26" t="s">
        <v>30</v>
      </c>
      <c r="B97" s="27"/>
    </row>
    <row r="98" spans="1:2" ht="15.75">
      <c r="A98" s="26" t="s">
        <v>31</v>
      </c>
      <c r="B98" s="27"/>
    </row>
    <row r="99" spans="1:2" ht="15.75">
      <c r="A99" s="26" t="s">
        <v>32</v>
      </c>
      <c r="B99" s="27"/>
    </row>
    <row r="100" spans="1:2" ht="18" customHeight="1">
      <c r="A100" s="26" t="s">
        <v>33</v>
      </c>
      <c r="B100" s="27"/>
    </row>
    <row r="101" spans="1:2" ht="15.75">
      <c r="A101" s="26" t="s">
        <v>34</v>
      </c>
      <c r="B101" s="27"/>
    </row>
    <row r="102" spans="1:2" ht="15.75">
      <c r="A102" s="26" t="s">
        <v>35</v>
      </c>
      <c r="B102" s="27">
        <v>5882</v>
      </c>
    </row>
    <row r="103" spans="1:2" ht="15.75">
      <c r="A103" s="26" t="s">
        <v>38</v>
      </c>
      <c r="B103" s="27">
        <f>B106+B121</f>
        <v>1183</v>
      </c>
    </row>
    <row r="104" spans="1:2" ht="15.75">
      <c r="A104" s="26" t="s">
        <v>13</v>
      </c>
      <c r="B104" s="27"/>
    </row>
    <row r="105" spans="1:2" ht="15.75">
      <c r="A105" s="26" t="s">
        <v>39</v>
      </c>
      <c r="B105" s="27"/>
    </row>
    <row r="106" spans="1:2" ht="31.5">
      <c r="A106" s="37" t="s">
        <v>40</v>
      </c>
      <c r="B106" s="27">
        <f>B107+B108+B109+B110+B111+B112+B113+B114+B115+B116+B117+B118+B119+B120</f>
        <v>1183</v>
      </c>
    </row>
    <row r="107" spans="1:2" ht="15.75">
      <c r="A107" s="26" t="s">
        <v>15</v>
      </c>
      <c r="B107" s="27"/>
    </row>
    <row r="108" spans="1:2" ht="15.75">
      <c r="A108" s="26" t="s">
        <v>41</v>
      </c>
      <c r="B108" s="27"/>
    </row>
    <row r="109" spans="1:2" ht="15.75">
      <c r="A109" s="26" t="s">
        <v>42</v>
      </c>
      <c r="B109" s="27">
        <v>301</v>
      </c>
    </row>
    <row r="110" spans="1:2" ht="15.75">
      <c r="A110" s="26" t="s">
        <v>43</v>
      </c>
      <c r="B110" s="27"/>
    </row>
    <row r="111" spans="1:2" ht="15.75">
      <c r="A111" s="26" t="s">
        <v>44</v>
      </c>
      <c r="B111" s="27"/>
    </row>
    <row r="112" spans="1:2" ht="15.75">
      <c r="A112" s="26" t="s">
        <v>45</v>
      </c>
      <c r="B112" s="27"/>
    </row>
    <row r="113" spans="1:2" ht="15.75">
      <c r="A113" s="26" t="s">
        <v>46</v>
      </c>
      <c r="B113" s="27"/>
    </row>
    <row r="114" spans="1:2" ht="15.75">
      <c r="A114" s="26" t="s">
        <v>47</v>
      </c>
      <c r="B114" s="27"/>
    </row>
    <row r="115" spans="1:2" ht="15.75">
      <c r="A115" s="26" t="s">
        <v>48</v>
      </c>
      <c r="B115" s="27"/>
    </row>
    <row r="116" spans="1:2" ht="15.75">
      <c r="A116" s="26" t="s">
        <v>49</v>
      </c>
      <c r="B116" s="27"/>
    </row>
    <row r="117" spans="1:2" ht="15.75">
      <c r="A117" s="26" t="s">
        <v>50</v>
      </c>
      <c r="B117" s="27">
        <v>73</v>
      </c>
    </row>
    <row r="118" spans="1:2" ht="15.75">
      <c r="A118" s="26" t="s">
        <v>51</v>
      </c>
      <c r="B118" s="27"/>
    </row>
    <row r="119" spans="1:2" ht="15.75">
      <c r="A119" s="26" t="s">
        <v>52</v>
      </c>
      <c r="B119" s="27">
        <v>809</v>
      </c>
    </row>
    <row r="120" spans="1:2" ht="15.75">
      <c r="A120" s="26" t="s">
        <v>53</v>
      </c>
      <c r="B120" s="27"/>
    </row>
    <row r="121" spans="1:2" ht="47.25">
      <c r="A121" s="37" t="s">
        <v>54</v>
      </c>
      <c r="B121" s="27"/>
    </row>
    <row r="122" spans="1:2" ht="15.75">
      <c r="A122" s="26" t="s">
        <v>15</v>
      </c>
      <c r="B122" s="27"/>
    </row>
    <row r="123" spans="1:2" ht="15.75">
      <c r="A123" s="26" t="s">
        <v>55</v>
      </c>
      <c r="B123" s="27"/>
    </row>
    <row r="124" spans="1:2" ht="15.75">
      <c r="A124" s="26" t="s">
        <v>56</v>
      </c>
      <c r="B124" s="27"/>
    </row>
    <row r="125" spans="1:2" ht="15.75">
      <c r="A125" s="26" t="s">
        <v>57</v>
      </c>
      <c r="B125" s="27"/>
    </row>
    <row r="126" spans="1:2" ht="15.75">
      <c r="A126" s="26" t="s">
        <v>58</v>
      </c>
      <c r="B126" s="27"/>
    </row>
    <row r="127" spans="1:2" ht="15.75">
      <c r="A127" s="26" t="s">
        <v>59</v>
      </c>
      <c r="B127" s="27"/>
    </row>
    <row r="128" spans="1:2" ht="15.75">
      <c r="A128" s="26" t="s">
        <v>60</v>
      </c>
      <c r="B128" s="27"/>
    </row>
    <row r="129" spans="1:2" ht="15.75">
      <c r="A129" s="26" t="s">
        <v>61</v>
      </c>
      <c r="B129" s="27"/>
    </row>
    <row r="130" spans="1:2" ht="15.75">
      <c r="A130" s="26" t="s">
        <v>62</v>
      </c>
      <c r="B130" s="27"/>
    </row>
    <row r="131" spans="1:2" ht="15.75">
      <c r="A131" s="26" t="s">
        <v>63</v>
      </c>
      <c r="B131" s="27"/>
    </row>
    <row r="132" spans="1:2" ht="15.75">
      <c r="A132" s="26" t="s">
        <v>64</v>
      </c>
      <c r="B132" s="27"/>
    </row>
    <row r="133" spans="1:2" ht="15.75">
      <c r="A133" s="26" t="s">
        <v>65</v>
      </c>
      <c r="B133" s="27"/>
    </row>
    <row r="134" spans="1:2" ht="15.75">
      <c r="A134" s="26" t="s">
        <v>66</v>
      </c>
      <c r="B134" s="27"/>
    </row>
    <row r="135" spans="1:2" ht="15.75">
      <c r="A135" s="26" t="s">
        <v>67</v>
      </c>
      <c r="B135" s="27"/>
    </row>
    <row r="136" spans="1:15" s="2" customFormat="1" ht="15.75">
      <c r="A136" s="26" t="s">
        <v>68</v>
      </c>
      <c r="B136" s="27"/>
      <c r="C136" s="3"/>
      <c r="D136" s="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2" ht="15.75">
      <c r="A137" s="30" t="s">
        <v>69</v>
      </c>
      <c r="B137" s="31">
        <f>B139+B142+B143</f>
        <v>1624562</v>
      </c>
    </row>
    <row r="138" spans="1:15" s="1" customFormat="1" ht="15.75">
      <c r="A138" s="26" t="s">
        <v>15</v>
      </c>
      <c r="B138" s="27"/>
      <c r="C138" s="3"/>
      <c r="D138" s="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2" ht="15.75">
      <c r="A139" s="26" t="s">
        <v>70</v>
      </c>
      <c r="B139" s="27">
        <f>B152+B157+B165+328300</f>
        <v>1558400</v>
      </c>
    </row>
    <row r="140" spans="1:4" ht="15.75">
      <c r="A140" s="26" t="s">
        <v>71</v>
      </c>
      <c r="B140" s="27"/>
      <c r="D140" s="29"/>
    </row>
    <row r="141" spans="1:2" ht="15.75">
      <c r="A141" s="26" t="s">
        <v>72</v>
      </c>
      <c r="B141" s="27"/>
    </row>
    <row r="142" spans="1:15" s="1" customFormat="1" ht="15.75">
      <c r="A142" s="28" t="s">
        <v>122</v>
      </c>
      <c r="B142" s="27">
        <f>B166</f>
        <v>14412</v>
      </c>
      <c r="C142" s="3"/>
      <c r="D142" s="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s="1" customFormat="1" ht="47.25">
      <c r="A143" s="26" t="s">
        <v>73</v>
      </c>
      <c r="B143" s="27">
        <f>B145</f>
        <v>51750</v>
      </c>
      <c r="C143" s="3"/>
      <c r="D143" s="5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2" ht="15.75">
      <c r="A144" s="26" t="s">
        <v>15</v>
      </c>
      <c r="B144" s="27"/>
    </row>
    <row r="145" spans="1:2" ht="15.75">
      <c r="A145" s="26" t="s">
        <v>74</v>
      </c>
      <c r="B145" s="27">
        <v>51750</v>
      </c>
    </row>
    <row r="146" spans="1:2" ht="15.75">
      <c r="A146" s="26" t="s">
        <v>75</v>
      </c>
      <c r="B146" s="27"/>
    </row>
    <row r="147" spans="1:2" ht="15.75">
      <c r="A147" s="26" t="s">
        <v>76</v>
      </c>
      <c r="B147" s="27"/>
    </row>
    <row r="148" spans="1:2" ht="15.75">
      <c r="A148" s="26" t="s">
        <v>15</v>
      </c>
      <c r="B148" s="27"/>
    </row>
    <row r="149" spans="1:2" ht="15.75">
      <c r="A149" s="26" t="s">
        <v>77</v>
      </c>
      <c r="B149" s="27"/>
    </row>
    <row r="150" spans="1:15" s="2" customFormat="1" ht="15.75">
      <c r="A150" s="30" t="s">
        <v>78</v>
      </c>
      <c r="B150" s="31">
        <f>B152+B157+B165+B166+B168</f>
        <v>1624562</v>
      </c>
      <c r="C150" s="3"/>
      <c r="D150" s="5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2" ht="15.75">
      <c r="A151" s="26" t="s">
        <v>15</v>
      </c>
      <c r="B151" s="27"/>
    </row>
    <row r="152" spans="1:2" ht="15.75">
      <c r="A152" s="32" t="s">
        <v>79</v>
      </c>
      <c r="B152" s="27">
        <f>B154+B155+B156</f>
        <v>1074900</v>
      </c>
    </row>
    <row r="153" spans="1:2" ht="15.75">
      <c r="A153" s="26" t="s">
        <v>13</v>
      </c>
      <c r="B153" s="27"/>
    </row>
    <row r="154" spans="1:15" s="1" customFormat="1" ht="15.75">
      <c r="A154" s="26" t="s">
        <v>80</v>
      </c>
      <c r="B154" s="27">
        <v>822300</v>
      </c>
      <c r="C154" s="3"/>
      <c r="D154" s="5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s="1" customFormat="1" ht="15.75">
      <c r="A155" s="26" t="s">
        <v>81</v>
      </c>
      <c r="B155" s="27">
        <v>4200</v>
      </c>
      <c r="C155" s="3"/>
      <c r="D155" s="5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s="1" customFormat="1" ht="15.75">
      <c r="A156" s="26" t="s">
        <v>82</v>
      </c>
      <c r="B156" s="27">
        <v>248400</v>
      </c>
      <c r="C156" s="3"/>
      <c r="D156" s="5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2" ht="15.75">
      <c r="A157" s="32" t="s">
        <v>83</v>
      </c>
      <c r="B157" s="27">
        <f>B159+B160+B161+B162+B163+B164</f>
        <v>154500</v>
      </c>
    </row>
    <row r="158" spans="1:2" ht="15.75">
      <c r="A158" s="26" t="s">
        <v>13</v>
      </c>
      <c r="B158" s="27"/>
    </row>
    <row r="159" spans="1:15" s="1" customFormat="1" ht="15.75">
      <c r="A159" s="26" t="s">
        <v>84</v>
      </c>
      <c r="B159" s="27">
        <v>4500</v>
      </c>
      <c r="C159" s="3"/>
      <c r="D159" s="5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s="1" customFormat="1" ht="15.75">
      <c r="A160" s="26" t="s">
        <v>85</v>
      </c>
      <c r="B160" s="27">
        <v>0</v>
      </c>
      <c r="C160" s="3"/>
      <c r="D160" s="5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s="1" customFormat="1" ht="15.75">
      <c r="A161" s="26" t="s">
        <v>86</v>
      </c>
      <c r="B161" s="27">
        <v>33100</v>
      </c>
      <c r="C161" s="3"/>
      <c r="D161" s="5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s="1" customFormat="1" ht="15.75">
      <c r="A162" s="26" t="s">
        <v>87</v>
      </c>
      <c r="B162" s="27">
        <v>0</v>
      </c>
      <c r="C162" s="3"/>
      <c r="D162" s="5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s="1" customFormat="1" ht="15.75">
      <c r="A163" s="26" t="s">
        <v>88</v>
      </c>
      <c r="B163" s="27">
        <v>59300</v>
      </c>
      <c r="C163" s="3"/>
      <c r="D163" s="5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s="1" customFormat="1" ht="15.75">
      <c r="A164" s="26" t="s">
        <v>89</v>
      </c>
      <c r="B164" s="27">
        <v>57600</v>
      </c>
      <c r="C164" s="3"/>
      <c r="D164" s="5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s="1" customFormat="1" ht="15.75">
      <c r="A165" s="32" t="s">
        <v>90</v>
      </c>
      <c r="B165" s="27">
        <v>700</v>
      </c>
      <c r="C165" s="3"/>
      <c r="D165" s="5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s="1" customFormat="1" ht="15.75">
      <c r="A166" s="32" t="s">
        <v>128</v>
      </c>
      <c r="B166" s="27">
        <v>14412</v>
      </c>
      <c r="C166" s="3"/>
      <c r="D166" s="5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s="1" customFormat="1" ht="15.75">
      <c r="A167" s="26" t="s">
        <v>129</v>
      </c>
      <c r="B167" s="27">
        <f>B166</f>
        <v>14412</v>
      </c>
      <c r="C167" s="3"/>
      <c r="D167" s="5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s="1" customFormat="1" ht="15.75">
      <c r="A168" s="32" t="s">
        <v>91</v>
      </c>
      <c r="B168" s="27">
        <f>B170+B171+B173</f>
        <v>380050</v>
      </c>
      <c r="C168" s="23"/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2" ht="15.75">
      <c r="A169" s="26" t="s">
        <v>13</v>
      </c>
      <c r="B169" s="27"/>
    </row>
    <row r="170" spans="1:2" ht="15.75">
      <c r="A170" s="26" t="s">
        <v>92</v>
      </c>
      <c r="B170" s="27">
        <v>0</v>
      </c>
    </row>
    <row r="171" spans="1:2" ht="15.75">
      <c r="A171" s="26" t="s">
        <v>93</v>
      </c>
      <c r="B171" s="27">
        <v>0</v>
      </c>
    </row>
    <row r="172" spans="1:2" ht="15.75">
      <c r="A172" s="26" t="s">
        <v>94</v>
      </c>
      <c r="B172" s="27">
        <v>0</v>
      </c>
    </row>
    <row r="173" spans="1:15" s="1" customFormat="1" ht="15.75">
      <c r="A173" s="26" t="s">
        <v>95</v>
      </c>
      <c r="B173" s="27">
        <f>328300+51750</f>
        <v>380050</v>
      </c>
      <c r="C173" s="3"/>
      <c r="D173" s="5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2" ht="15.75">
      <c r="A174" s="26" t="s">
        <v>96</v>
      </c>
      <c r="B174" s="27">
        <v>0</v>
      </c>
    </row>
    <row r="175" spans="1:2" ht="20.25" customHeight="1">
      <c r="A175" s="26" t="s">
        <v>13</v>
      </c>
      <c r="B175" s="27"/>
    </row>
    <row r="176" spans="1:2" ht="31.5">
      <c r="A176" s="26" t="s">
        <v>97</v>
      </c>
      <c r="B176" s="27">
        <v>0</v>
      </c>
    </row>
    <row r="177" spans="1:2" ht="15.75">
      <c r="A177" s="26" t="s">
        <v>98</v>
      </c>
      <c r="B177" s="27"/>
    </row>
    <row r="178" spans="1:2" ht="15.75">
      <c r="A178" s="26" t="s">
        <v>99</v>
      </c>
      <c r="B178" s="27"/>
    </row>
    <row r="179" ht="18.75">
      <c r="A179" s="10"/>
    </row>
    <row r="180" spans="1:2" ht="18.75">
      <c r="A180" s="38"/>
      <c r="B180" s="38"/>
    </row>
    <row r="181" spans="1:2" ht="18.75" customHeight="1">
      <c r="A181" s="38" t="s">
        <v>257</v>
      </c>
      <c r="B181" s="38"/>
    </row>
    <row r="182" spans="1:2" ht="3.75" customHeight="1">
      <c r="A182" s="38" t="s">
        <v>102</v>
      </c>
      <c r="B182" s="38"/>
    </row>
    <row r="183" spans="1:2" ht="15">
      <c r="A183" s="39" t="s">
        <v>103</v>
      </c>
      <c r="B183" s="39"/>
    </row>
    <row r="184" ht="15">
      <c r="A184" s="12" t="s">
        <v>100</v>
      </c>
    </row>
    <row r="185" spans="1:2" ht="18.75">
      <c r="A185" s="38" t="s">
        <v>101</v>
      </c>
      <c r="B185" s="38"/>
    </row>
    <row r="186" spans="1:2" ht="33.75" customHeight="1">
      <c r="A186" s="38" t="s">
        <v>255</v>
      </c>
      <c r="B186" s="38"/>
    </row>
    <row r="187" spans="1:2" ht="2.25" customHeight="1">
      <c r="A187" s="38" t="s">
        <v>102</v>
      </c>
      <c r="B187" s="38"/>
    </row>
    <row r="188" spans="1:2" ht="15">
      <c r="A188" s="39" t="s">
        <v>103</v>
      </c>
      <c r="B188" s="39"/>
    </row>
    <row r="189" ht="9.75" customHeight="1">
      <c r="A189" s="12"/>
    </row>
    <row r="190" spans="1:2" ht="21" customHeight="1">
      <c r="A190" s="38" t="s">
        <v>104</v>
      </c>
      <c r="B190" s="38"/>
    </row>
    <row r="191" spans="1:2" ht="14.25" customHeight="1">
      <c r="A191" s="38" t="s">
        <v>137</v>
      </c>
      <c r="B191" s="38"/>
    </row>
    <row r="192" spans="1:2" ht="4.5" customHeight="1">
      <c r="A192" s="38" t="s">
        <v>102</v>
      </c>
      <c r="B192" s="38"/>
    </row>
    <row r="193" spans="1:2" ht="15">
      <c r="A193" s="39" t="s">
        <v>103</v>
      </c>
      <c r="B193" s="39"/>
    </row>
    <row r="194" spans="1:2" ht="18.75">
      <c r="A194" s="41" t="s">
        <v>175</v>
      </c>
      <c r="B194" s="41"/>
    </row>
  </sheetData>
  <sheetProtection/>
  <mergeCells count="48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4:B14"/>
    <mergeCell ref="A15:B15"/>
    <mergeCell ref="A17:B17"/>
    <mergeCell ref="A33:B33"/>
    <mergeCell ref="A39:B39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180:B180"/>
    <mergeCell ref="A181:B181"/>
    <mergeCell ref="A182:B182"/>
    <mergeCell ref="A183:B183"/>
    <mergeCell ref="A185:B185"/>
    <mergeCell ref="A186:B186"/>
    <mergeCell ref="A187:B187"/>
    <mergeCell ref="A188:B188"/>
    <mergeCell ref="A190:B190"/>
    <mergeCell ref="A191:B191"/>
    <mergeCell ref="A192:B192"/>
    <mergeCell ref="A193:B193"/>
    <mergeCell ref="A194:B194"/>
  </mergeCells>
  <printOptions/>
  <pageMargins left="0.7086614173228347" right="0.2362204724409449" top="0.6299212598425197" bottom="0.5118110236220472" header="0.31496062992125984" footer="0.31496062992125984"/>
  <pageSetup horizontalDpi="180" verticalDpi="18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O194"/>
  <sheetViews>
    <sheetView zoomScalePageLayoutView="0" workbookViewId="0" topLeftCell="A174">
      <selection activeCell="E193" sqref="E193"/>
    </sheetView>
  </sheetViews>
  <sheetFormatPr defaultColWidth="9.140625" defaultRowHeight="15"/>
  <cols>
    <col min="1" max="1" width="73.140625" style="3" customWidth="1"/>
    <col min="2" max="2" width="15.8515625" style="22" customWidth="1"/>
    <col min="3" max="3" width="9.140625" style="3" customWidth="1"/>
    <col min="4" max="4" width="9.140625" style="5" customWidth="1"/>
    <col min="5" max="16384" width="9.140625" style="3" customWidth="1"/>
  </cols>
  <sheetData>
    <row r="1" spans="1:2" ht="18.75">
      <c r="A1" s="54"/>
      <c r="B1" s="54"/>
    </row>
    <row r="2" spans="1:2" ht="15">
      <c r="A2" s="50" t="s">
        <v>0</v>
      </c>
      <c r="B2" s="50"/>
    </row>
    <row r="3" spans="1:2" ht="15">
      <c r="A3" s="55" t="s">
        <v>105</v>
      </c>
      <c r="B3" s="55"/>
    </row>
    <row r="4" spans="1:2" ht="15">
      <c r="A4" s="51" t="s">
        <v>107</v>
      </c>
      <c r="B4" s="51"/>
    </row>
    <row r="5" spans="1:2" ht="15">
      <c r="A5" s="55" t="s">
        <v>106</v>
      </c>
      <c r="B5" s="55"/>
    </row>
    <row r="6" spans="1:2" ht="15">
      <c r="A6" s="56" t="s">
        <v>108</v>
      </c>
      <c r="B6" s="56"/>
    </row>
    <row r="7" spans="1:2" ht="15">
      <c r="A7" s="50" t="s">
        <v>134</v>
      </c>
      <c r="B7" s="50"/>
    </row>
    <row r="8" spans="1:2" ht="15">
      <c r="A8" s="51" t="s">
        <v>1</v>
      </c>
      <c r="B8" s="51"/>
    </row>
    <row r="9" spans="1:2" ht="15">
      <c r="A9" s="52" t="s">
        <v>172</v>
      </c>
      <c r="B9" s="52"/>
    </row>
    <row r="14" spans="1:2" ht="18.75">
      <c r="A14" s="53" t="s">
        <v>2</v>
      </c>
      <c r="B14" s="53"/>
    </row>
    <row r="15" spans="1:2" ht="18.75">
      <c r="A15" s="53" t="s">
        <v>135</v>
      </c>
      <c r="B15" s="53"/>
    </row>
    <row r="17" spans="1:2" ht="19.5" thickBot="1">
      <c r="A17" s="43"/>
      <c r="B17" s="43"/>
    </row>
    <row r="18" spans="1:2" ht="19.5" thickBot="1">
      <c r="A18" s="6"/>
      <c r="B18" s="13" t="s">
        <v>3</v>
      </c>
    </row>
    <row r="19" spans="1:2" ht="19.5" thickBot="1">
      <c r="A19" s="7" t="s">
        <v>4</v>
      </c>
      <c r="B19" s="17"/>
    </row>
    <row r="20" spans="1:4" ht="38.25" thickBot="1">
      <c r="A20" s="6" t="s">
        <v>138</v>
      </c>
      <c r="B20" s="8">
        <v>41275</v>
      </c>
      <c r="D20" s="14"/>
    </row>
    <row r="21" spans="1:2" ht="19.5" thickBot="1">
      <c r="A21" s="7"/>
      <c r="B21" s="17"/>
    </row>
    <row r="22" spans="1:2" ht="32.25" thickBot="1">
      <c r="A22" s="9" t="s">
        <v>207</v>
      </c>
      <c r="B22" s="17"/>
    </row>
    <row r="23" spans="1:2" ht="19.5" thickBot="1">
      <c r="A23" s="15" t="s">
        <v>110</v>
      </c>
      <c r="B23" s="17"/>
    </row>
    <row r="24" spans="1:2" ht="32.25" thickBot="1">
      <c r="A24" s="9" t="s">
        <v>236</v>
      </c>
      <c r="B24" s="17"/>
    </row>
    <row r="25" spans="1:2" ht="19.5" thickBot="1">
      <c r="A25" s="16" t="s">
        <v>123</v>
      </c>
      <c r="B25" s="11"/>
    </row>
    <row r="26" spans="1:2" ht="19.5" thickBot="1">
      <c r="A26" s="7" t="s">
        <v>5</v>
      </c>
      <c r="B26" s="20">
        <v>71927628</v>
      </c>
    </row>
    <row r="27" spans="1:2" ht="24.75" thickBot="1">
      <c r="A27" s="6" t="s">
        <v>6</v>
      </c>
      <c r="B27" s="21" t="s">
        <v>192</v>
      </c>
    </row>
    <row r="28" spans="1:4" ht="19.5" customHeight="1" thickBot="1">
      <c r="A28" s="6" t="s">
        <v>109</v>
      </c>
      <c r="B28" s="17">
        <v>383</v>
      </c>
      <c r="D28" s="18"/>
    </row>
    <row r="29" ht="18.75">
      <c r="A29" s="10"/>
    </row>
    <row r="30" ht="18.75">
      <c r="A30" s="10"/>
    </row>
    <row r="31" ht="18.75">
      <c r="A31" s="10"/>
    </row>
    <row r="32" ht="18.75">
      <c r="A32" s="10"/>
    </row>
    <row r="33" spans="1:2" ht="18.75">
      <c r="A33" s="48" t="s">
        <v>111</v>
      </c>
      <c r="B33" s="48"/>
    </row>
    <row r="34" spans="1:2" ht="18.75">
      <c r="A34" s="19" t="s">
        <v>126</v>
      </c>
      <c r="B34" s="4"/>
    </row>
    <row r="35" spans="1:2" ht="18.75">
      <c r="A35" s="19"/>
      <c r="B35" s="4"/>
    </row>
    <row r="36" spans="1:2" ht="18.75">
      <c r="A36" s="19"/>
      <c r="B36" s="4"/>
    </row>
    <row r="37" spans="1:2" ht="18.75">
      <c r="A37" s="19"/>
      <c r="B37" s="4"/>
    </row>
    <row r="38" ht="15">
      <c r="B38" s="3"/>
    </row>
    <row r="39" spans="1:2" ht="19.5" customHeight="1">
      <c r="A39" s="43" t="s">
        <v>127</v>
      </c>
      <c r="B39" s="43"/>
    </row>
    <row r="40" spans="1:2" ht="12" customHeight="1">
      <c r="A40" s="4"/>
      <c r="B40" s="4"/>
    </row>
    <row r="41" spans="1:2" ht="18" customHeight="1">
      <c r="A41" s="38" t="s">
        <v>7</v>
      </c>
      <c r="B41" s="38"/>
    </row>
    <row r="42" spans="1:2" ht="36" customHeight="1">
      <c r="A42" s="49" t="s">
        <v>112</v>
      </c>
      <c r="B42" s="49"/>
    </row>
    <row r="43" spans="1:2" ht="18.75">
      <c r="A43" s="38" t="s">
        <v>8</v>
      </c>
      <c r="B43" s="38"/>
    </row>
    <row r="44" spans="1:2" ht="37.5" customHeight="1">
      <c r="A44" s="38" t="s">
        <v>113</v>
      </c>
      <c r="B44" s="38"/>
    </row>
    <row r="45" spans="1:2" ht="54" customHeight="1">
      <c r="A45" s="38" t="s">
        <v>114</v>
      </c>
      <c r="B45" s="38"/>
    </row>
    <row r="46" spans="1:2" ht="53.25" customHeight="1">
      <c r="A46" s="38" t="s">
        <v>115</v>
      </c>
      <c r="B46" s="38"/>
    </row>
    <row r="47" spans="1:2" ht="35.25" customHeight="1">
      <c r="A47" s="38" t="s">
        <v>124</v>
      </c>
      <c r="B47" s="38"/>
    </row>
    <row r="48" spans="1:2" ht="51.75" customHeight="1">
      <c r="A48" s="38" t="s">
        <v>116</v>
      </c>
      <c r="B48" s="38"/>
    </row>
    <row r="49" spans="1:2" ht="18.75" customHeight="1">
      <c r="A49" s="38" t="s">
        <v>117</v>
      </c>
      <c r="B49" s="38"/>
    </row>
    <row r="50" spans="1:2" ht="50.25" customHeight="1">
      <c r="A50" s="38" t="s">
        <v>118</v>
      </c>
      <c r="B50" s="38"/>
    </row>
    <row r="51" spans="1:2" ht="54.75" customHeight="1">
      <c r="A51" s="38" t="s">
        <v>119</v>
      </c>
      <c r="B51" s="38"/>
    </row>
    <row r="52" spans="1:2" ht="74.25" customHeight="1">
      <c r="A52" s="45" t="s">
        <v>120</v>
      </c>
      <c r="B52" s="45"/>
    </row>
    <row r="53" spans="1:2" ht="35.25" customHeight="1">
      <c r="A53" s="46" t="s">
        <v>121</v>
      </c>
      <c r="B53" s="46"/>
    </row>
    <row r="54" spans="1:2" ht="132.75" customHeight="1">
      <c r="A54" s="47" t="s">
        <v>224</v>
      </c>
      <c r="B54" s="47"/>
    </row>
    <row r="55" spans="1:2" ht="56.25" customHeight="1">
      <c r="A55" s="38" t="s">
        <v>225</v>
      </c>
      <c r="B55" s="38"/>
    </row>
    <row r="56" spans="1:2" ht="36.75" customHeight="1">
      <c r="A56" s="38" t="s">
        <v>131</v>
      </c>
      <c r="B56" s="38"/>
    </row>
    <row r="57" spans="1:2" ht="35.25" customHeight="1">
      <c r="A57" s="38" t="s">
        <v>130</v>
      </c>
      <c r="B57" s="38"/>
    </row>
    <row r="58" spans="1:2" ht="36" customHeight="1">
      <c r="A58" s="38" t="s">
        <v>136</v>
      </c>
      <c r="B58" s="38"/>
    </row>
    <row r="59" spans="1:2" ht="18.75">
      <c r="A59" s="38"/>
      <c r="B59" s="38"/>
    </row>
    <row r="60" spans="1:2" ht="18.75">
      <c r="A60" s="43" t="s">
        <v>9</v>
      </c>
      <c r="B60" s="43"/>
    </row>
    <row r="61" spans="1:2" ht="18.75">
      <c r="A61" s="44"/>
      <c r="B61" s="44"/>
    </row>
    <row r="62" spans="1:2" ht="18.75">
      <c r="A62" s="24" t="s">
        <v>10</v>
      </c>
      <c r="B62" s="24" t="s">
        <v>11</v>
      </c>
    </row>
    <row r="63" spans="1:2" ht="15.75">
      <c r="A63" s="25">
        <v>1</v>
      </c>
      <c r="B63" s="25">
        <v>2</v>
      </c>
    </row>
    <row r="64" spans="1:2" ht="15.75">
      <c r="A64" s="26" t="s">
        <v>12</v>
      </c>
      <c r="B64" s="27">
        <v>850944</v>
      </c>
    </row>
    <row r="65" spans="1:2" ht="15.75">
      <c r="A65" s="26" t="s">
        <v>13</v>
      </c>
      <c r="B65" s="27"/>
    </row>
    <row r="66" spans="1:2" ht="15.75">
      <c r="A66" s="26" t="s">
        <v>14</v>
      </c>
      <c r="B66" s="27">
        <v>633958</v>
      </c>
    </row>
    <row r="67" spans="1:2" ht="15.75">
      <c r="A67" s="26" t="s">
        <v>15</v>
      </c>
      <c r="B67" s="27"/>
    </row>
    <row r="68" spans="1:2" ht="31.5">
      <c r="A68" s="26" t="s">
        <v>16</v>
      </c>
      <c r="B68" s="27">
        <v>633958</v>
      </c>
    </row>
    <row r="69" spans="1:2" ht="47.25">
      <c r="A69" s="26" t="s">
        <v>17</v>
      </c>
      <c r="B69" s="27"/>
    </row>
    <row r="70" spans="1:2" ht="47.25">
      <c r="A70" s="26" t="s">
        <v>18</v>
      </c>
      <c r="B70" s="27"/>
    </row>
    <row r="71" spans="1:2" ht="16.5" customHeight="1">
      <c r="A71" s="26" t="s">
        <v>19</v>
      </c>
      <c r="B71" s="27"/>
    </row>
    <row r="72" spans="1:2" ht="31.5">
      <c r="A72" s="26" t="s">
        <v>20</v>
      </c>
      <c r="B72" s="27">
        <v>216986</v>
      </c>
    </row>
    <row r="73" spans="1:2" ht="15.75">
      <c r="A73" s="26" t="s">
        <v>15</v>
      </c>
      <c r="B73" s="27"/>
    </row>
    <row r="74" spans="1:2" ht="17.25" customHeight="1">
      <c r="A74" s="26" t="s">
        <v>21</v>
      </c>
      <c r="B74" s="27"/>
    </row>
    <row r="75" spans="1:2" ht="15.75">
      <c r="A75" s="26" t="s">
        <v>22</v>
      </c>
      <c r="B75" s="27"/>
    </row>
    <row r="76" spans="1:2" ht="15.75">
      <c r="A76" s="26" t="s">
        <v>23</v>
      </c>
      <c r="B76" s="27">
        <f>B79+B91</f>
        <v>10430</v>
      </c>
    </row>
    <row r="77" spans="1:2" ht="15.75">
      <c r="A77" s="26" t="s">
        <v>13</v>
      </c>
      <c r="B77" s="27"/>
    </row>
    <row r="78" spans="1:2" ht="31.5">
      <c r="A78" s="37" t="s">
        <v>24</v>
      </c>
      <c r="B78" s="27"/>
    </row>
    <row r="79" spans="1:2" ht="31.5">
      <c r="A79" s="26" t="s">
        <v>25</v>
      </c>
      <c r="B79" s="27">
        <f>B81+B82+B83+B84+B85+B86+B87+B88+B89+B90</f>
        <v>463</v>
      </c>
    </row>
    <row r="80" spans="1:2" ht="15.75">
      <c r="A80" s="26" t="s">
        <v>15</v>
      </c>
      <c r="B80" s="27"/>
    </row>
    <row r="81" spans="1:2" ht="15.75">
      <c r="A81" s="26" t="s">
        <v>26</v>
      </c>
      <c r="B81" s="27"/>
    </row>
    <row r="82" spans="1:2" ht="15.75">
      <c r="A82" s="26" t="s">
        <v>27</v>
      </c>
      <c r="B82" s="27"/>
    </row>
    <row r="83" spans="1:2" ht="15.75">
      <c r="A83" s="26" t="s">
        <v>28</v>
      </c>
      <c r="B83" s="27">
        <v>463</v>
      </c>
    </row>
    <row r="84" spans="1:2" ht="15.75">
      <c r="A84" s="26" t="s">
        <v>29</v>
      </c>
      <c r="B84" s="27"/>
    </row>
    <row r="85" spans="1:2" ht="15.75">
      <c r="A85" s="26" t="s">
        <v>30</v>
      </c>
      <c r="B85" s="27"/>
    </row>
    <row r="86" spans="1:2" ht="15.75">
      <c r="A86" s="26" t="s">
        <v>31</v>
      </c>
      <c r="B86" s="27"/>
    </row>
    <row r="87" spans="1:2" ht="15.75">
      <c r="A87" s="26" t="s">
        <v>32</v>
      </c>
      <c r="B87" s="27"/>
    </row>
    <row r="88" spans="1:2" ht="18" customHeight="1">
      <c r="A88" s="26" t="s">
        <v>33</v>
      </c>
      <c r="B88" s="27"/>
    </row>
    <row r="89" spans="1:2" ht="15.75">
      <c r="A89" s="26" t="s">
        <v>34</v>
      </c>
      <c r="B89" s="27"/>
    </row>
    <row r="90" spans="1:2" ht="15.75">
      <c r="A90" s="26" t="s">
        <v>35</v>
      </c>
      <c r="B90" s="27"/>
    </row>
    <row r="91" spans="1:2" ht="31.5">
      <c r="A91" s="37" t="s">
        <v>36</v>
      </c>
      <c r="B91" s="27">
        <f>B102</f>
        <v>9967</v>
      </c>
    </row>
    <row r="92" spans="1:2" ht="15.75">
      <c r="A92" s="26" t="s">
        <v>15</v>
      </c>
      <c r="B92" s="27"/>
    </row>
    <row r="93" spans="1:2" ht="15.75">
      <c r="A93" s="26" t="s">
        <v>37</v>
      </c>
      <c r="B93" s="27"/>
    </row>
    <row r="94" spans="1:2" ht="15.75">
      <c r="A94" s="26" t="s">
        <v>27</v>
      </c>
      <c r="B94" s="27"/>
    </row>
    <row r="95" spans="1:2" ht="15.75">
      <c r="A95" s="26" t="s">
        <v>28</v>
      </c>
      <c r="B95" s="27"/>
    </row>
    <row r="96" spans="1:2" ht="15.75">
      <c r="A96" s="26" t="s">
        <v>29</v>
      </c>
      <c r="B96" s="27"/>
    </row>
    <row r="97" spans="1:2" ht="15.75">
      <c r="A97" s="26" t="s">
        <v>30</v>
      </c>
      <c r="B97" s="27"/>
    </row>
    <row r="98" spans="1:2" ht="15.75">
      <c r="A98" s="26" t="s">
        <v>31</v>
      </c>
      <c r="B98" s="27"/>
    </row>
    <row r="99" spans="1:2" ht="15.75">
      <c r="A99" s="26" t="s">
        <v>32</v>
      </c>
      <c r="B99" s="27"/>
    </row>
    <row r="100" spans="1:2" ht="18" customHeight="1">
      <c r="A100" s="26" t="s">
        <v>33</v>
      </c>
      <c r="B100" s="27"/>
    </row>
    <row r="101" spans="1:2" ht="15.75">
      <c r="A101" s="26" t="s">
        <v>34</v>
      </c>
      <c r="B101" s="27"/>
    </row>
    <row r="102" spans="1:2" ht="15.75">
      <c r="A102" s="26" t="s">
        <v>35</v>
      </c>
      <c r="B102" s="27">
        <v>9967</v>
      </c>
    </row>
    <row r="103" spans="1:2" ht="15.75">
      <c r="A103" s="26" t="s">
        <v>38</v>
      </c>
      <c r="B103" s="27">
        <f>B106+B121</f>
        <v>1670</v>
      </c>
    </row>
    <row r="104" spans="1:2" ht="15.75">
      <c r="A104" s="26" t="s">
        <v>13</v>
      </c>
      <c r="B104" s="27"/>
    </row>
    <row r="105" spans="1:2" ht="15.75">
      <c r="A105" s="26" t="s">
        <v>39</v>
      </c>
      <c r="B105" s="27"/>
    </row>
    <row r="106" spans="1:2" ht="31.5">
      <c r="A106" s="37" t="s">
        <v>40</v>
      </c>
      <c r="B106" s="27">
        <f>B108+B109+B110+B111+B112+B113+B114+B115+B116+B117+B118+B119</f>
        <v>1670</v>
      </c>
    </row>
    <row r="107" spans="1:2" ht="15.75">
      <c r="A107" s="26" t="s">
        <v>15</v>
      </c>
      <c r="B107" s="27"/>
    </row>
    <row r="108" spans="1:2" ht="15.75">
      <c r="A108" s="26" t="s">
        <v>41</v>
      </c>
      <c r="B108" s="27"/>
    </row>
    <row r="109" spans="1:2" ht="15.75">
      <c r="A109" s="26" t="s">
        <v>42</v>
      </c>
      <c r="B109" s="27">
        <v>301</v>
      </c>
    </row>
    <row r="110" spans="1:2" ht="15.75">
      <c r="A110" s="26" t="s">
        <v>43</v>
      </c>
      <c r="B110" s="27"/>
    </row>
    <row r="111" spans="1:2" ht="15.75">
      <c r="A111" s="26" t="s">
        <v>44</v>
      </c>
      <c r="B111" s="27"/>
    </row>
    <row r="112" spans="1:2" ht="15.75">
      <c r="A112" s="26" t="s">
        <v>45</v>
      </c>
      <c r="B112" s="27"/>
    </row>
    <row r="113" spans="1:2" ht="15.75">
      <c r="A113" s="26" t="s">
        <v>46</v>
      </c>
      <c r="B113" s="27"/>
    </row>
    <row r="114" spans="1:2" ht="15.75">
      <c r="A114" s="26" t="s">
        <v>47</v>
      </c>
      <c r="B114" s="27"/>
    </row>
    <row r="115" spans="1:2" ht="15.75">
      <c r="A115" s="26" t="s">
        <v>48</v>
      </c>
      <c r="B115" s="27"/>
    </row>
    <row r="116" spans="1:2" ht="15.75">
      <c r="A116" s="26" t="s">
        <v>49</v>
      </c>
      <c r="B116" s="27"/>
    </row>
    <row r="117" spans="1:2" ht="15.75">
      <c r="A117" s="26" t="s">
        <v>50</v>
      </c>
      <c r="B117" s="27">
        <v>435</v>
      </c>
    </row>
    <row r="118" spans="1:2" ht="15.75">
      <c r="A118" s="26" t="s">
        <v>51</v>
      </c>
      <c r="B118" s="27">
        <v>442</v>
      </c>
    </row>
    <row r="119" spans="1:2" ht="15.75">
      <c r="A119" s="26" t="s">
        <v>52</v>
      </c>
      <c r="B119" s="27">
        <v>492</v>
      </c>
    </row>
    <row r="120" spans="1:2" ht="15.75">
      <c r="A120" s="26" t="s">
        <v>53</v>
      </c>
      <c r="B120" s="27"/>
    </row>
    <row r="121" spans="1:2" ht="47.25">
      <c r="A121" s="37" t="s">
        <v>54</v>
      </c>
      <c r="B121" s="27"/>
    </row>
    <row r="122" spans="1:2" ht="15.75">
      <c r="A122" s="26" t="s">
        <v>15</v>
      </c>
      <c r="B122" s="27"/>
    </row>
    <row r="123" spans="1:2" ht="15.75">
      <c r="A123" s="26" t="s">
        <v>55</v>
      </c>
      <c r="B123" s="27"/>
    </row>
    <row r="124" spans="1:2" ht="15.75">
      <c r="A124" s="26" t="s">
        <v>56</v>
      </c>
      <c r="B124" s="27"/>
    </row>
    <row r="125" spans="1:2" ht="15.75">
      <c r="A125" s="26" t="s">
        <v>57</v>
      </c>
      <c r="B125" s="27"/>
    </row>
    <row r="126" spans="1:2" ht="15.75">
      <c r="A126" s="26" t="s">
        <v>58</v>
      </c>
      <c r="B126" s="27"/>
    </row>
    <row r="127" spans="1:2" ht="15.75">
      <c r="A127" s="26" t="s">
        <v>59</v>
      </c>
      <c r="B127" s="27"/>
    </row>
    <row r="128" spans="1:2" ht="15.75">
      <c r="A128" s="26" t="s">
        <v>60</v>
      </c>
      <c r="B128" s="27"/>
    </row>
    <row r="129" spans="1:2" ht="15.75">
      <c r="A129" s="26" t="s">
        <v>61</v>
      </c>
      <c r="B129" s="27"/>
    </row>
    <row r="130" spans="1:2" ht="15.75">
      <c r="A130" s="26" t="s">
        <v>62</v>
      </c>
      <c r="B130" s="27"/>
    </row>
    <row r="131" spans="1:2" ht="15.75">
      <c r="A131" s="26" t="s">
        <v>63</v>
      </c>
      <c r="B131" s="27"/>
    </row>
    <row r="132" spans="1:2" ht="15.75">
      <c r="A132" s="26" t="s">
        <v>64</v>
      </c>
      <c r="B132" s="27"/>
    </row>
    <row r="133" spans="1:2" ht="15.75">
      <c r="A133" s="26" t="s">
        <v>65</v>
      </c>
      <c r="B133" s="27"/>
    </row>
    <row r="134" spans="1:2" ht="15.75">
      <c r="A134" s="26" t="s">
        <v>66</v>
      </c>
      <c r="B134" s="27"/>
    </row>
    <row r="135" spans="1:2" ht="15.75">
      <c r="A135" s="26" t="s">
        <v>67</v>
      </c>
      <c r="B135" s="27"/>
    </row>
    <row r="136" spans="1:15" s="2" customFormat="1" ht="15.75">
      <c r="A136" s="26" t="s">
        <v>68</v>
      </c>
      <c r="B136" s="27"/>
      <c r="C136" s="3"/>
      <c r="D136" s="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2" ht="15.75">
      <c r="A137" s="30" t="s">
        <v>69</v>
      </c>
      <c r="B137" s="31">
        <f>B139+B142+B143</f>
        <v>1688520</v>
      </c>
    </row>
    <row r="138" spans="1:15" s="1" customFormat="1" ht="15.75">
      <c r="A138" s="26" t="s">
        <v>15</v>
      </c>
      <c r="B138" s="27"/>
      <c r="C138" s="3"/>
      <c r="D138" s="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2" ht="15.75">
      <c r="A139" s="26" t="s">
        <v>70</v>
      </c>
      <c r="B139" s="27">
        <f>B152+B157+B165+323600</f>
        <v>1616900</v>
      </c>
    </row>
    <row r="140" spans="1:4" ht="15.75">
      <c r="A140" s="26" t="s">
        <v>71</v>
      </c>
      <c r="B140" s="27"/>
      <c r="D140" s="29"/>
    </row>
    <row r="141" spans="1:2" ht="15.75">
      <c r="A141" s="26" t="s">
        <v>72</v>
      </c>
      <c r="B141" s="27"/>
    </row>
    <row r="142" spans="1:15" s="1" customFormat="1" ht="15.75">
      <c r="A142" s="28" t="s">
        <v>122</v>
      </c>
      <c r="B142" s="27">
        <f>B166</f>
        <v>19870</v>
      </c>
      <c r="C142" s="3"/>
      <c r="D142" s="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s="1" customFormat="1" ht="47.25">
      <c r="A143" s="26" t="s">
        <v>73</v>
      </c>
      <c r="B143" s="27">
        <f>B145</f>
        <v>51750</v>
      </c>
      <c r="C143" s="3"/>
      <c r="D143" s="5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2" ht="15.75">
      <c r="A144" s="26" t="s">
        <v>15</v>
      </c>
      <c r="B144" s="27"/>
    </row>
    <row r="145" spans="1:2" ht="15.75">
      <c r="A145" s="26" t="s">
        <v>74</v>
      </c>
      <c r="B145" s="27">
        <v>51750</v>
      </c>
    </row>
    <row r="146" spans="1:2" ht="15.75">
      <c r="A146" s="26" t="s">
        <v>75</v>
      </c>
      <c r="B146" s="27"/>
    </row>
    <row r="147" spans="1:2" ht="15.75">
      <c r="A147" s="26" t="s">
        <v>76</v>
      </c>
      <c r="B147" s="27"/>
    </row>
    <row r="148" spans="1:2" ht="15.75">
      <c r="A148" s="26" t="s">
        <v>15</v>
      </c>
      <c r="B148" s="27"/>
    </row>
    <row r="149" spans="1:2" ht="15.75">
      <c r="A149" s="26" t="s">
        <v>77</v>
      </c>
      <c r="B149" s="27"/>
    </row>
    <row r="150" spans="1:15" s="2" customFormat="1" ht="15.75">
      <c r="A150" s="30" t="s">
        <v>78</v>
      </c>
      <c r="B150" s="31">
        <f>B152+B157+B165+B166+B168</f>
        <v>1688520</v>
      </c>
      <c r="C150" s="3"/>
      <c r="D150" s="5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2" ht="15.75">
      <c r="A151" s="26" t="s">
        <v>15</v>
      </c>
      <c r="B151" s="27"/>
    </row>
    <row r="152" spans="1:2" ht="15.75">
      <c r="A152" s="32" t="s">
        <v>79</v>
      </c>
      <c r="B152" s="27">
        <f>B154+B155+B156</f>
        <v>1133500</v>
      </c>
    </row>
    <row r="153" spans="1:2" ht="15.75">
      <c r="A153" s="26" t="s">
        <v>13</v>
      </c>
      <c r="B153" s="27"/>
    </row>
    <row r="154" spans="1:15" s="1" customFormat="1" ht="15.75">
      <c r="A154" s="26" t="s">
        <v>80</v>
      </c>
      <c r="B154" s="27">
        <v>867800</v>
      </c>
      <c r="C154" s="3"/>
      <c r="D154" s="5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s="1" customFormat="1" ht="15.75">
      <c r="A155" s="26" t="s">
        <v>81</v>
      </c>
      <c r="B155" s="27">
        <v>3600</v>
      </c>
      <c r="C155" s="3"/>
      <c r="D155" s="5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s="1" customFormat="1" ht="15.75">
      <c r="A156" s="26" t="s">
        <v>82</v>
      </c>
      <c r="B156" s="27">
        <v>262100</v>
      </c>
      <c r="C156" s="3"/>
      <c r="D156" s="5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2" ht="15.75">
      <c r="A157" s="32" t="s">
        <v>83</v>
      </c>
      <c r="B157" s="27">
        <f>B159+B160+B161+B162+B163+B164</f>
        <v>157800</v>
      </c>
    </row>
    <row r="158" spans="1:2" ht="15.75">
      <c r="A158" s="26" t="s">
        <v>13</v>
      </c>
      <c r="B158" s="27"/>
    </row>
    <row r="159" spans="1:15" s="1" customFormat="1" ht="15.75">
      <c r="A159" s="26" t="s">
        <v>84</v>
      </c>
      <c r="B159" s="27">
        <v>4500</v>
      </c>
      <c r="C159" s="3"/>
      <c r="D159" s="5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s="1" customFormat="1" ht="15.75">
      <c r="A160" s="26" t="s">
        <v>85</v>
      </c>
      <c r="B160" s="27">
        <v>0</v>
      </c>
      <c r="C160" s="3"/>
      <c r="D160" s="5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s="1" customFormat="1" ht="15.75">
      <c r="A161" s="26" t="s">
        <v>86</v>
      </c>
      <c r="B161" s="27">
        <v>35400</v>
      </c>
      <c r="C161" s="3"/>
      <c r="D161" s="5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s="1" customFormat="1" ht="15.75">
      <c r="A162" s="26" t="s">
        <v>87</v>
      </c>
      <c r="B162" s="27">
        <v>0</v>
      </c>
      <c r="C162" s="3"/>
      <c r="D162" s="5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s="1" customFormat="1" ht="15.75">
      <c r="A163" s="26" t="s">
        <v>88</v>
      </c>
      <c r="B163" s="27">
        <v>59300</v>
      </c>
      <c r="C163" s="3"/>
      <c r="D163" s="5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s="1" customFormat="1" ht="15.75">
      <c r="A164" s="26" t="s">
        <v>89</v>
      </c>
      <c r="B164" s="27">
        <v>58600</v>
      </c>
      <c r="C164" s="3"/>
      <c r="D164" s="5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s="1" customFormat="1" ht="15.75">
      <c r="A165" s="32" t="s">
        <v>90</v>
      </c>
      <c r="B165" s="27">
        <v>2000</v>
      </c>
      <c r="C165" s="3"/>
      <c r="D165" s="5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s="1" customFormat="1" ht="15.75">
      <c r="A166" s="32" t="s">
        <v>128</v>
      </c>
      <c r="B166" s="27">
        <v>19870</v>
      </c>
      <c r="C166" s="3"/>
      <c r="D166" s="5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s="1" customFormat="1" ht="15.75">
      <c r="A167" s="26" t="s">
        <v>129</v>
      </c>
      <c r="B167" s="27">
        <f>B166</f>
        <v>19870</v>
      </c>
      <c r="C167" s="3"/>
      <c r="D167" s="5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s="1" customFormat="1" ht="15.75">
      <c r="A168" s="32" t="s">
        <v>91</v>
      </c>
      <c r="B168" s="27">
        <f>B170+B171+B173</f>
        <v>375350</v>
      </c>
      <c r="C168" s="23"/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2" ht="15.75">
      <c r="A169" s="26" t="s">
        <v>13</v>
      </c>
      <c r="B169" s="27"/>
    </row>
    <row r="170" spans="1:2" ht="15.75">
      <c r="A170" s="26" t="s">
        <v>92</v>
      </c>
      <c r="B170" s="27">
        <v>0</v>
      </c>
    </row>
    <row r="171" spans="1:2" ht="15.75">
      <c r="A171" s="26" t="s">
        <v>93</v>
      </c>
      <c r="B171" s="27">
        <v>0</v>
      </c>
    </row>
    <row r="172" spans="1:2" ht="15.75">
      <c r="A172" s="26" t="s">
        <v>94</v>
      </c>
      <c r="B172" s="27">
        <v>0</v>
      </c>
    </row>
    <row r="173" spans="1:15" s="1" customFormat="1" ht="15.75">
      <c r="A173" s="26" t="s">
        <v>95</v>
      </c>
      <c r="B173" s="27">
        <f>323600+51750</f>
        <v>375350</v>
      </c>
      <c r="C173" s="3"/>
      <c r="D173" s="5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2" ht="15.75">
      <c r="A174" s="26" t="s">
        <v>96</v>
      </c>
      <c r="B174" s="27">
        <v>0</v>
      </c>
    </row>
    <row r="175" spans="1:2" ht="20.25" customHeight="1">
      <c r="A175" s="26" t="s">
        <v>13</v>
      </c>
      <c r="B175" s="27"/>
    </row>
    <row r="176" spans="1:2" ht="31.5">
      <c r="A176" s="26" t="s">
        <v>97</v>
      </c>
      <c r="B176" s="27">
        <v>0</v>
      </c>
    </row>
    <row r="177" spans="1:2" ht="15.75">
      <c r="A177" s="26" t="s">
        <v>98</v>
      </c>
      <c r="B177" s="27"/>
    </row>
    <row r="178" spans="1:2" ht="15.75">
      <c r="A178" s="26" t="s">
        <v>99</v>
      </c>
      <c r="B178" s="27"/>
    </row>
    <row r="179" ht="18.75">
      <c r="A179" s="10"/>
    </row>
    <row r="180" spans="1:2" ht="18.75">
      <c r="A180" s="38"/>
      <c r="B180" s="38"/>
    </row>
    <row r="181" spans="1:2" ht="18.75" customHeight="1">
      <c r="A181" s="38" t="s">
        <v>258</v>
      </c>
      <c r="B181" s="38"/>
    </row>
    <row r="182" spans="1:2" ht="3.75" customHeight="1">
      <c r="A182" s="38" t="s">
        <v>102</v>
      </c>
      <c r="B182" s="38"/>
    </row>
    <row r="183" spans="1:2" ht="15">
      <c r="A183" s="39" t="s">
        <v>103</v>
      </c>
      <c r="B183" s="39"/>
    </row>
    <row r="184" ht="15">
      <c r="A184" s="12" t="s">
        <v>100</v>
      </c>
    </row>
    <row r="185" spans="1:2" ht="18.75">
      <c r="A185" s="38" t="s">
        <v>101</v>
      </c>
      <c r="B185" s="38"/>
    </row>
    <row r="186" spans="1:2" ht="33.75" customHeight="1">
      <c r="A186" s="38" t="s">
        <v>255</v>
      </c>
      <c r="B186" s="38"/>
    </row>
    <row r="187" spans="1:2" ht="2.25" customHeight="1">
      <c r="A187" s="38" t="s">
        <v>102</v>
      </c>
      <c r="B187" s="38"/>
    </row>
    <row r="188" spans="1:2" ht="15">
      <c r="A188" s="39" t="s">
        <v>103</v>
      </c>
      <c r="B188" s="39"/>
    </row>
    <row r="189" ht="9.75" customHeight="1">
      <c r="A189" s="12"/>
    </row>
    <row r="190" spans="1:2" ht="21" customHeight="1">
      <c r="A190" s="38" t="s">
        <v>104</v>
      </c>
      <c r="B190" s="38"/>
    </row>
    <row r="191" spans="1:2" ht="14.25" customHeight="1">
      <c r="A191" s="38" t="s">
        <v>137</v>
      </c>
      <c r="B191" s="38"/>
    </row>
    <row r="192" spans="1:2" ht="4.5" customHeight="1">
      <c r="A192" s="38" t="s">
        <v>102</v>
      </c>
      <c r="B192" s="38"/>
    </row>
    <row r="193" spans="1:2" ht="15">
      <c r="A193" s="39" t="s">
        <v>103</v>
      </c>
      <c r="B193" s="39"/>
    </row>
    <row r="194" spans="1:2" ht="18.75">
      <c r="A194" s="41" t="s">
        <v>175</v>
      </c>
      <c r="B194" s="41"/>
    </row>
  </sheetData>
  <sheetProtection/>
  <mergeCells count="48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4:B14"/>
    <mergeCell ref="A15:B15"/>
    <mergeCell ref="A17:B17"/>
    <mergeCell ref="A33:B33"/>
    <mergeCell ref="A39:B39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180:B180"/>
    <mergeCell ref="A181:B181"/>
    <mergeCell ref="A182:B182"/>
    <mergeCell ref="A183:B183"/>
    <mergeCell ref="A185:B185"/>
    <mergeCell ref="A186:B186"/>
    <mergeCell ref="A187:B187"/>
    <mergeCell ref="A188:B188"/>
    <mergeCell ref="A190:B190"/>
    <mergeCell ref="A191:B191"/>
    <mergeCell ref="A192:B192"/>
    <mergeCell ref="A193:B193"/>
    <mergeCell ref="A194:B194"/>
  </mergeCells>
  <printOptions/>
  <pageMargins left="0.7086614173228347" right="0.2362204724409449" top="0.6299212598425197" bottom="0.5118110236220472" header="0.31496062992125984" footer="0.31496062992125984"/>
  <pageSetup horizontalDpi="180" verticalDpi="18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O194"/>
  <sheetViews>
    <sheetView zoomScalePageLayoutView="0" workbookViewId="0" topLeftCell="A165">
      <selection activeCell="A140" sqref="A140:B183"/>
    </sheetView>
  </sheetViews>
  <sheetFormatPr defaultColWidth="9.140625" defaultRowHeight="15"/>
  <cols>
    <col min="1" max="1" width="73.140625" style="3" customWidth="1"/>
    <col min="2" max="2" width="15.8515625" style="22" customWidth="1"/>
    <col min="3" max="3" width="9.140625" style="3" customWidth="1"/>
    <col min="4" max="4" width="9.140625" style="5" customWidth="1"/>
    <col min="5" max="16384" width="9.140625" style="3" customWidth="1"/>
  </cols>
  <sheetData>
    <row r="1" spans="1:2" ht="18.75">
      <c r="A1" s="54"/>
      <c r="B1" s="54"/>
    </row>
    <row r="2" spans="1:2" ht="15">
      <c r="A2" s="50" t="s">
        <v>0</v>
      </c>
      <c r="B2" s="50"/>
    </row>
    <row r="3" spans="1:2" ht="15">
      <c r="A3" s="55" t="s">
        <v>105</v>
      </c>
      <c r="B3" s="55"/>
    </row>
    <row r="4" spans="1:2" ht="15">
      <c r="A4" s="51" t="s">
        <v>107</v>
      </c>
      <c r="B4" s="51"/>
    </row>
    <row r="5" spans="1:2" ht="15">
      <c r="A5" s="55" t="s">
        <v>106</v>
      </c>
      <c r="B5" s="55"/>
    </row>
    <row r="6" spans="1:2" ht="15">
      <c r="A6" s="56" t="s">
        <v>108</v>
      </c>
      <c r="B6" s="56"/>
    </row>
    <row r="7" spans="1:2" ht="15">
      <c r="A7" s="50" t="s">
        <v>134</v>
      </c>
      <c r="B7" s="50"/>
    </row>
    <row r="8" spans="1:2" ht="15">
      <c r="A8" s="51" t="s">
        <v>1</v>
      </c>
      <c r="B8" s="51"/>
    </row>
    <row r="9" spans="1:2" ht="15">
      <c r="A9" s="52" t="s">
        <v>172</v>
      </c>
      <c r="B9" s="52"/>
    </row>
    <row r="14" spans="1:2" ht="18.75">
      <c r="A14" s="53" t="s">
        <v>2</v>
      </c>
      <c r="B14" s="53"/>
    </row>
    <row r="15" spans="1:2" ht="18.75">
      <c r="A15" s="53" t="s">
        <v>135</v>
      </c>
      <c r="B15" s="53"/>
    </row>
    <row r="17" spans="1:2" ht="19.5" thickBot="1">
      <c r="A17" s="43"/>
      <c r="B17" s="43"/>
    </row>
    <row r="18" spans="1:2" ht="19.5" thickBot="1">
      <c r="A18" s="6"/>
      <c r="B18" s="13" t="s">
        <v>3</v>
      </c>
    </row>
    <row r="19" spans="1:2" ht="19.5" thickBot="1">
      <c r="A19" s="7" t="s">
        <v>4</v>
      </c>
      <c r="B19" s="17"/>
    </row>
    <row r="20" spans="1:4" ht="38.25" thickBot="1">
      <c r="A20" s="6" t="s">
        <v>138</v>
      </c>
      <c r="B20" s="8">
        <v>41275</v>
      </c>
      <c r="D20" s="14"/>
    </row>
    <row r="21" spans="1:2" ht="19.5" thickBot="1">
      <c r="A21" s="7"/>
      <c r="B21" s="17"/>
    </row>
    <row r="22" spans="1:2" ht="32.25" thickBot="1">
      <c r="A22" s="9" t="s">
        <v>144</v>
      </c>
      <c r="B22" s="17"/>
    </row>
    <row r="23" spans="1:2" ht="19.5" thickBot="1">
      <c r="A23" s="15" t="s">
        <v>110</v>
      </c>
      <c r="B23" s="17"/>
    </row>
    <row r="24" spans="1:2" ht="19.5" thickBot="1">
      <c r="A24" s="9" t="s">
        <v>237</v>
      </c>
      <c r="B24" s="17"/>
    </row>
    <row r="25" spans="1:2" ht="19.5" thickBot="1">
      <c r="A25" s="16" t="s">
        <v>123</v>
      </c>
      <c r="B25" s="11"/>
    </row>
    <row r="26" spans="1:2" ht="19.5" thickBot="1">
      <c r="A26" s="7" t="s">
        <v>5</v>
      </c>
      <c r="B26" s="20">
        <v>71927456</v>
      </c>
    </row>
    <row r="27" spans="1:2" ht="24.75" thickBot="1">
      <c r="A27" s="6" t="s">
        <v>6</v>
      </c>
      <c r="B27" s="21" t="s">
        <v>193</v>
      </c>
    </row>
    <row r="28" spans="1:4" ht="19.5" customHeight="1" thickBot="1">
      <c r="A28" s="6" t="s">
        <v>109</v>
      </c>
      <c r="B28" s="17">
        <v>383</v>
      </c>
      <c r="D28" s="18"/>
    </row>
    <row r="29" ht="18.75">
      <c r="A29" s="10"/>
    </row>
    <row r="30" ht="18.75">
      <c r="A30" s="10"/>
    </row>
    <row r="31" ht="18.75">
      <c r="A31" s="10"/>
    </row>
    <row r="32" ht="18.75">
      <c r="A32" s="10"/>
    </row>
    <row r="33" spans="1:2" ht="18.75">
      <c r="A33" s="48" t="s">
        <v>111</v>
      </c>
      <c r="B33" s="48"/>
    </row>
    <row r="34" spans="1:2" ht="18.75">
      <c r="A34" s="19" t="s">
        <v>126</v>
      </c>
      <c r="B34" s="4"/>
    </row>
    <row r="35" spans="1:2" ht="18.75">
      <c r="A35" s="19"/>
      <c r="B35" s="4"/>
    </row>
    <row r="36" spans="1:2" ht="18.75">
      <c r="A36" s="19"/>
      <c r="B36" s="4"/>
    </row>
    <row r="37" spans="1:2" ht="18.75">
      <c r="A37" s="19"/>
      <c r="B37" s="4"/>
    </row>
    <row r="38" ht="15">
      <c r="B38" s="3"/>
    </row>
    <row r="39" spans="1:2" ht="19.5" customHeight="1">
      <c r="A39" s="43" t="s">
        <v>127</v>
      </c>
      <c r="B39" s="43"/>
    </row>
    <row r="40" spans="1:2" ht="12" customHeight="1">
      <c r="A40" s="4"/>
      <c r="B40" s="4"/>
    </row>
    <row r="41" spans="1:2" ht="18" customHeight="1">
      <c r="A41" s="38" t="s">
        <v>7</v>
      </c>
      <c r="B41" s="38"/>
    </row>
    <row r="42" spans="1:2" ht="36" customHeight="1">
      <c r="A42" s="49" t="s">
        <v>112</v>
      </c>
      <c r="B42" s="49"/>
    </row>
    <row r="43" spans="1:2" ht="18.75">
      <c r="A43" s="38" t="s">
        <v>8</v>
      </c>
      <c r="B43" s="38"/>
    </row>
    <row r="44" spans="1:2" ht="37.5" customHeight="1">
      <c r="A44" s="38" t="s">
        <v>113</v>
      </c>
      <c r="B44" s="38"/>
    </row>
    <row r="45" spans="1:2" ht="54" customHeight="1">
      <c r="A45" s="38" t="s">
        <v>114</v>
      </c>
      <c r="B45" s="38"/>
    </row>
    <row r="46" spans="1:2" ht="53.25" customHeight="1">
      <c r="A46" s="38" t="s">
        <v>115</v>
      </c>
      <c r="B46" s="38"/>
    </row>
    <row r="47" spans="1:2" ht="35.25" customHeight="1">
      <c r="A47" s="38" t="s">
        <v>124</v>
      </c>
      <c r="B47" s="38"/>
    </row>
    <row r="48" spans="1:2" ht="51.75" customHeight="1">
      <c r="A48" s="38" t="s">
        <v>116</v>
      </c>
      <c r="B48" s="38"/>
    </row>
    <row r="49" spans="1:2" ht="18.75" customHeight="1">
      <c r="A49" s="38" t="s">
        <v>117</v>
      </c>
      <c r="B49" s="38"/>
    </row>
    <row r="50" spans="1:2" ht="50.25" customHeight="1">
      <c r="A50" s="38" t="s">
        <v>118</v>
      </c>
      <c r="B50" s="38"/>
    </row>
    <row r="51" spans="1:2" ht="54.75" customHeight="1">
      <c r="A51" s="38" t="s">
        <v>119</v>
      </c>
      <c r="B51" s="38"/>
    </row>
    <row r="52" spans="1:2" ht="74.25" customHeight="1">
      <c r="A52" s="45" t="s">
        <v>120</v>
      </c>
      <c r="B52" s="45"/>
    </row>
    <row r="53" spans="1:2" ht="35.25" customHeight="1">
      <c r="A53" s="46" t="s">
        <v>121</v>
      </c>
      <c r="B53" s="46"/>
    </row>
    <row r="54" spans="1:2" ht="132.75" customHeight="1">
      <c r="A54" s="47" t="s">
        <v>145</v>
      </c>
      <c r="B54" s="47"/>
    </row>
    <row r="55" spans="1:2" ht="56.25" customHeight="1">
      <c r="A55" s="38" t="s">
        <v>146</v>
      </c>
      <c r="B55" s="38"/>
    </row>
    <row r="56" spans="1:2" ht="36.75" customHeight="1">
      <c r="A56" s="38" t="s">
        <v>131</v>
      </c>
      <c r="B56" s="38"/>
    </row>
    <row r="57" spans="1:2" ht="35.25" customHeight="1">
      <c r="A57" s="38" t="s">
        <v>130</v>
      </c>
      <c r="B57" s="38"/>
    </row>
    <row r="58" spans="1:2" ht="36" customHeight="1">
      <c r="A58" s="38" t="s">
        <v>136</v>
      </c>
      <c r="B58" s="38"/>
    </row>
    <row r="59" spans="1:2" ht="18.75">
      <c r="A59" s="38"/>
      <c r="B59" s="38"/>
    </row>
    <row r="60" spans="1:2" ht="18.75">
      <c r="A60" s="43" t="s">
        <v>9</v>
      </c>
      <c r="B60" s="43"/>
    </row>
    <row r="61" spans="1:2" ht="18.75">
      <c r="A61" s="44"/>
      <c r="B61" s="44"/>
    </row>
    <row r="62" spans="1:2" ht="18.75">
      <c r="A62" s="24" t="s">
        <v>10</v>
      </c>
      <c r="B62" s="24" t="s">
        <v>11</v>
      </c>
    </row>
    <row r="63" spans="1:2" ht="15.75">
      <c r="A63" s="25">
        <v>1</v>
      </c>
      <c r="B63" s="25">
        <v>2</v>
      </c>
    </row>
    <row r="64" spans="1:2" ht="15.75">
      <c r="A64" s="26" t="s">
        <v>12</v>
      </c>
      <c r="B64" s="27">
        <f>B66+B72</f>
        <v>7744148</v>
      </c>
    </row>
    <row r="65" spans="1:2" ht="15.75">
      <c r="A65" s="26" t="s">
        <v>13</v>
      </c>
      <c r="B65" s="27"/>
    </row>
    <row r="66" spans="1:2" ht="15.75">
      <c r="A66" s="26" t="s">
        <v>14</v>
      </c>
      <c r="B66" s="27">
        <v>5367900</v>
      </c>
    </row>
    <row r="67" spans="1:2" ht="15.75">
      <c r="A67" s="26" t="s">
        <v>15</v>
      </c>
      <c r="B67" s="27"/>
    </row>
    <row r="68" spans="1:2" ht="31.5">
      <c r="A68" s="26" t="s">
        <v>16</v>
      </c>
      <c r="B68" s="27">
        <v>5367900</v>
      </c>
    </row>
    <row r="69" spans="1:2" ht="47.25">
      <c r="A69" s="26" t="s">
        <v>17</v>
      </c>
      <c r="B69" s="27"/>
    </row>
    <row r="70" spans="1:2" ht="47.25">
      <c r="A70" s="26" t="s">
        <v>18</v>
      </c>
      <c r="B70" s="27"/>
    </row>
    <row r="71" spans="1:2" ht="16.5" customHeight="1">
      <c r="A71" s="26" t="s">
        <v>19</v>
      </c>
      <c r="B71" s="27"/>
    </row>
    <row r="72" spans="1:2" ht="31.5">
      <c r="A72" s="26" t="s">
        <v>20</v>
      </c>
      <c r="B72" s="27">
        <v>2376248</v>
      </c>
    </row>
    <row r="73" spans="1:2" ht="15.75">
      <c r="A73" s="26" t="s">
        <v>15</v>
      </c>
      <c r="B73" s="27"/>
    </row>
    <row r="74" spans="1:2" ht="17.25" customHeight="1">
      <c r="A74" s="26" t="s">
        <v>21</v>
      </c>
      <c r="B74" s="27"/>
    </row>
    <row r="75" spans="1:2" ht="15.75">
      <c r="A75" s="26" t="s">
        <v>22</v>
      </c>
      <c r="B75" s="27"/>
    </row>
    <row r="76" spans="1:2" ht="15.75">
      <c r="A76" s="26" t="s">
        <v>23</v>
      </c>
      <c r="B76" s="27">
        <f>B79+B91</f>
        <v>72974</v>
      </c>
    </row>
    <row r="77" spans="1:2" ht="15.75">
      <c r="A77" s="26" t="s">
        <v>13</v>
      </c>
      <c r="B77" s="27"/>
    </row>
    <row r="78" spans="1:2" ht="31.5">
      <c r="A78" s="37" t="s">
        <v>24</v>
      </c>
      <c r="B78" s="27"/>
    </row>
    <row r="79" spans="1:2" ht="31.5">
      <c r="A79" s="26" t="s">
        <v>25</v>
      </c>
      <c r="B79" s="27">
        <f>B81+B82+B83+B84+B85+B86+B87+B88+B89+B90</f>
        <v>24016</v>
      </c>
    </row>
    <row r="80" spans="1:2" ht="15.75">
      <c r="A80" s="26" t="s">
        <v>15</v>
      </c>
      <c r="B80" s="27"/>
    </row>
    <row r="81" spans="1:2" ht="15.75">
      <c r="A81" s="26" t="s">
        <v>26</v>
      </c>
      <c r="B81" s="27"/>
    </row>
    <row r="82" spans="1:2" ht="15.75">
      <c r="A82" s="26" t="s">
        <v>27</v>
      </c>
      <c r="B82" s="27"/>
    </row>
    <row r="83" spans="1:2" ht="15.75">
      <c r="A83" s="26" t="s">
        <v>28</v>
      </c>
      <c r="B83" s="27">
        <v>7389</v>
      </c>
    </row>
    <row r="84" spans="1:2" ht="15.75">
      <c r="A84" s="26" t="s">
        <v>29</v>
      </c>
      <c r="B84" s="27"/>
    </row>
    <row r="85" spans="1:2" ht="15.75">
      <c r="A85" s="26" t="s">
        <v>30</v>
      </c>
      <c r="B85" s="27"/>
    </row>
    <row r="86" spans="1:2" ht="15.75">
      <c r="A86" s="26" t="s">
        <v>31</v>
      </c>
      <c r="B86" s="27"/>
    </row>
    <row r="87" spans="1:2" ht="15.75">
      <c r="A87" s="26" t="s">
        <v>32</v>
      </c>
      <c r="B87" s="27"/>
    </row>
    <row r="88" spans="1:2" ht="18" customHeight="1">
      <c r="A88" s="26" t="s">
        <v>33</v>
      </c>
      <c r="B88" s="27"/>
    </row>
    <row r="89" spans="1:2" ht="15.75">
      <c r="A89" s="26" t="s">
        <v>34</v>
      </c>
      <c r="B89" s="27"/>
    </row>
    <row r="90" spans="1:2" ht="15.75">
      <c r="A90" s="26" t="s">
        <v>35</v>
      </c>
      <c r="B90" s="27">
        <v>16627</v>
      </c>
    </row>
    <row r="91" spans="1:2" ht="31.5">
      <c r="A91" s="37" t="s">
        <v>36</v>
      </c>
      <c r="B91" s="27">
        <f>B102</f>
        <v>48958</v>
      </c>
    </row>
    <row r="92" spans="1:2" ht="15.75">
      <c r="A92" s="26" t="s">
        <v>15</v>
      </c>
      <c r="B92" s="27"/>
    </row>
    <row r="93" spans="1:2" ht="15.75">
      <c r="A93" s="26" t="s">
        <v>37</v>
      </c>
      <c r="B93" s="27"/>
    </row>
    <row r="94" spans="1:2" ht="15.75">
      <c r="A94" s="26" t="s">
        <v>27</v>
      </c>
      <c r="B94" s="27"/>
    </row>
    <row r="95" spans="1:2" ht="15.75">
      <c r="A95" s="26" t="s">
        <v>28</v>
      </c>
      <c r="B95" s="27"/>
    </row>
    <row r="96" spans="1:2" ht="15.75">
      <c r="A96" s="26" t="s">
        <v>29</v>
      </c>
      <c r="B96" s="27"/>
    </row>
    <row r="97" spans="1:2" ht="15.75">
      <c r="A97" s="26" t="s">
        <v>30</v>
      </c>
      <c r="B97" s="27"/>
    </row>
    <row r="98" spans="1:2" ht="15.75">
      <c r="A98" s="26" t="s">
        <v>31</v>
      </c>
      <c r="B98" s="27"/>
    </row>
    <row r="99" spans="1:2" ht="15.75">
      <c r="A99" s="26" t="s">
        <v>32</v>
      </c>
      <c r="B99" s="27"/>
    </row>
    <row r="100" spans="1:2" ht="18" customHeight="1">
      <c r="A100" s="26" t="s">
        <v>33</v>
      </c>
      <c r="B100" s="27"/>
    </row>
    <row r="101" spans="1:2" ht="15.75">
      <c r="A101" s="26" t="s">
        <v>34</v>
      </c>
      <c r="B101" s="27"/>
    </row>
    <row r="102" spans="1:2" ht="15.75">
      <c r="A102" s="26" t="s">
        <v>35</v>
      </c>
      <c r="B102" s="27">
        <v>48958</v>
      </c>
    </row>
    <row r="103" spans="1:2" ht="15.75">
      <c r="A103" s="26" t="s">
        <v>38</v>
      </c>
      <c r="B103" s="27">
        <f>B106+B121</f>
        <v>33043</v>
      </c>
    </row>
    <row r="104" spans="1:2" ht="15.75">
      <c r="A104" s="26" t="s">
        <v>13</v>
      </c>
      <c r="B104" s="27"/>
    </row>
    <row r="105" spans="1:2" ht="15.75">
      <c r="A105" s="26" t="s">
        <v>39</v>
      </c>
      <c r="B105" s="27"/>
    </row>
    <row r="106" spans="1:2" ht="31.5">
      <c r="A106" s="37" t="s">
        <v>40</v>
      </c>
      <c r="B106" s="27">
        <f>B109+B111+B112+B113+B120+B108+B117+B118</f>
        <v>29147</v>
      </c>
    </row>
    <row r="107" spans="1:2" ht="15.75">
      <c r="A107" s="26" t="s">
        <v>15</v>
      </c>
      <c r="B107" s="27"/>
    </row>
    <row r="108" spans="1:2" ht="15.75">
      <c r="A108" s="26" t="s">
        <v>41</v>
      </c>
      <c r="B108" s="27">
        <v>1226</v>
      </c>
    </row>
    <row r="109" spans="1:2" ht="15.75">
      <c r="A109" s="26" t="s">
        <v>42</v>
      </c>
      <c r="B109" s="27">
        <v>330</v>
      </c>
    </row>
    <row r="110" spans="1:2" ht="15.75">
      <c r="A110" s="26" t="s">
        <v>43</v>
      </c>
      <c r="B110" s="27"/>
    </row>
    <row r="111" spans="1:2" ht="15.75">
      <c r="A111" s="26" t="s">
        <v>44</v>
      </c>
      <c r="B111" s="27">
        <v>11696</v>
      </c>
    </row>
    <row r="112" spans="1:2" ht="15.75">
      <c r="A112" s="26" t="s">
        <v>45</v>
      </c>
      <c r="B112" s="27"/>
    </row>
    <row r="113" spans="1:2" ht="15.75">
      <c r="A113" s="26" t="s">
        <v>46</v>
      </c>
      <c r="B113" s="27"/>
    </row>
    <row r="114" spans="1:2" ht="15.75">
      <c r="A114" s="26" t="s">
        <v>47</v>
      </c>
      <c r="B114" s="27"/>
    </row>
    <row r="115" spans="1:2" ht="15.75">
      <c r="A115" s="26" t="s">
        <v>48</v>
      </c>
      <c r="B115" s="27"/>
    </row>
    <row r="116" spans="1:2" ht="15.75">
      <c r="A116" s="26" t="s">
        <v>49</v>
      </c>
      <c r="B116" s="27"/>
    </row>
    <row r="117" spans="1:2" ht="15.75">
      <c r="A117" s="26" t="s">
        <v>50</v>
      </c>
      <c r="B117" s="27">
        <v>482</v>
      </c>
    </row>
    <row r="118" spans="1:2" ht="15.75">
      <c r="A118" s="26" t="s">
        <v>51</v>
      </c>
      <c r="B118" s="27">
        <v>13462</v>
      </c>
    </row>
    <row r="119" spans="1:2" ht="15.75">
      <c r="A119" s="26" t="s">
        <v>52</v>
      </c>
      <c r="B119" s="27"/>
    </row>
    <row r="120" spans="1:2" ht="15.75">
      <c r="A120" s="26" t="s">
        <v>53</v>
      </c>
      <c r="B120" s="27">
        <v>1951</v>
      </c>
    </row>
    <row r="121" spans="1:2" ht="47.25">
      <c r="A121" s="37" t="s">
        <v>54</v>
      </c>
      <c r="B121" s="27">
        <f>B123+B124+B125+B126+B127+B128+B129+B130+B131+B132+B133</f>
        <v>3896</v>
      </c>
    </row>
    <row r="122" spans="1:2" ht="15.75">
      <c r="A122" s="26" t="s">
        <v>15</v>
      </c>
      <c r="B122" s="27"/>
    </row>
    <row r="123" spans="1:2" ht="15.75">
      <c r="A123" s="26" t="s">
        <v>55</v>
      </c>
      <c r="B123" s="27"/>
    </row>
    <row r="124" spans="1:2" ht="15.75">
      <c r="A124" s="26" t="s">
        <v>56</v>
      </c>
      <c r="B124" s="27"/>
    </row>
    <row r="125" spans="1:2" ht="15.75">
      <c r="A125" s="26" t="s">
        <v>57</v>
      </c>
      <c r="B125" s="27"/>
    </row>
    <row r="126" spans="1:2" ht="15.75">
      <c r="A126" s="26" t="s">
        <v>58</v>
      </c>
      <c r="B126" s="27"/>
    </row>
    <row r="127" spans="1:2" ht="15.75">
      <c r="A127" s="26" t="s">
        <v>59</v>
      </c>
      <c r="B127" s="27"/>
    </row>
    <row r="128" spans="1:2" ht="15.75">
      <c r="A128" s="26" t="s">
        <v>60</v>
      </c>
      <c r="B128" s="27"/>
    </row>
    <row r="129" spans="1:2" ht="15.75">
      <c r="A129" s="26" t="s">
        <v>61</v>
      </c>
      <c r="B129" s="27"/>
    </row>
    <row r="130" spans="1:2" ht="15.75">
      <c r="A130" s="26" t="s">
        <v>62</v>
      </c>
      <c r="B130" s="27"/>
    </row>
    <row r="131" spans="1:2" ht="15.75">
      <c r="A131" s="26" t="s">
        <v>63</v>
      </c>
      <c r="B131" s="27"/>
    </row>
    <row r="132" spans="1:2" ht="15.75">
      <c r="A132" s="26" t="s">
        <v>64</v>
      </c>
      <c r="B132" s="27">
        <v>3896</v>
      </c>
    </row>
    <row r="133" spans="1:2" ht="15.75">
      <c r="A133" s="26" t="s">
        <v>65</v>
      </c>
      <c r="B133" s="27"/>
    </row>
    <row r="134" spans="1:2" ht="15.75">
      <c r="A134" s="26" t="s">
        <v>66</v>
      </c>
      <c r="B134" s="27"/>
    </row>
    <row r="135" spans="1:2" ht="15.75">
      <c r="A135" s="26" t="s">
        <v>67</v>
      </c>
      <c r="B135" s="27"/>
    </row>
    <row r="136" spans="1:15" s="2" customFormat="1" ht="15.75">
      <c r="A136" s="26" t="s">
        <v>68</v>
      </c>
      <c r="B136" s="27"/>
      <c r="C136" s="3"/>
      <c r="D136" s="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2" ht="15.75">
      <c r="A137" s="30" t="s">
        <v>69</v>
      </c>
      <c r="B137" s="31">
        <f>B139+B142+B143</f>
        <v>11020731</v>
      </c>
    </row>
    <row r="138" spans="1:15" s="1" customFormat="1" ht="15.75">
      <c r="A138" s="26" t="s">
        <v>15</v>
      </c>
      <c r="B138" s="27"/>
      <c r="C138" s="3"/>
      <c r="D138" s="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2" ht="15.75">
      <c r="A139" s="26" t="s">
        <v>70</v>
      </c>
      <c r="B139" s="27">
        <f>B152+B157+B165+1112200</f>
        <v>10461300</v>
      </c>
    </row>
    <row r="140" spans="1:4" ht="15.75">
      <c r="A140" s="26" t="s">
        <v>71</v>
      </c>
      <c r="B140" s="27"/>
      <c r="D140" s="29"/>
    </row>
    <row r="141" spans="1:2" ht="15.75">
      <c r="A141" s="26" t="s">
        <v>72</v>
      </c>
      <c r="B141" s="27"/>
    </row>
    <row r="142" spans="1:15" s="1" customFormat="1" ht="15.75">
      <c r="A142" s="28" t="s">
        <v>122</v>
      </c>
      <c r="B142" s="27">
        <f>B166</f>
        <v>109431</v>
      </c>
      <c r="C142" s="3"/>
      <c r="D142" s="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s="1" customFormat="1" ht="47.25">
      <c r="A143" s="26" t="s">
        <v>73</v>
      </c>
      <c r="B143" s="27">
        <f>B145</f>
        <v>450000</v>
      </c>
      <c r="C143" s="3"/>
      <c r="D143" s="5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2" ht="15.75">
      <c r="A144" s="26" t="s">
        <v>15</v>
      </c>
      <c r="B144" s="27"/>
    </row>
    <row r="145" spans="1:2" ht="15.75">
      <c r="A145" s="26" t="s">
        <v>74</v>
      </c>
      <c r="B145" s="27">
        <v>450000</v>
      </c>
    </row>
    <row r="146" spans="1:2" ht="15.75">
      <c r="A146" s="26" t="s">
        <v>75</v>
      </c>
      <c r="B146" s="27"/>
    </row>
    <row r="147" spans="1:2" ht="15.75">
      <c r="A147" s="26" t="s">
        <v>76</v>
      </c>
      <c r="B147" s="27"/>
    </row>
    <row r="148" spans="1:2" ht="15.75">
      <c r="A148" s="26" t="s">
        <v>15</v>
      </c>
      <c r="B148" s="27"/>
    </row>
    <row r="149" spans="1:2" ht="15.75">
      <c r="A149" s="26" t="s">
        <v>77</v>
      </c>
      <c r="B149" s="27"/>
    </row>
    <row r="150" spans="1:15" s="2" customFormat="1" ht="15.75">
      <c r="A150" s="30" t="s">
        <v>78</v>
      </c>
      <c r="B150" s="31">
        <f>B152+B157+B165+B166+B168</f>
        <v>11020731</v>
      </c>
      <c r="C150" s="3"/>
      <c r="D150" s="5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2" ht="15.75">
      <c r="A151" s="26" t="s">
        <v>15</v>
      </c>
      <c r="B151" s="27"/>
    </row>
    <row r="152" spans="1:2" ht="15.75">
      <c r="A152" s="32" t="s">
        <v>79</v>
      </c>
      <c r="B152" s="27">
        <f>B154+B155+B156</f>
        <v>8316700</v>
      </c>
    </row>
    <row r="153" spans="1:2" ht="15.75">
      <c r="A153" s="26" t="s">
        <v>13</v>
      </c>
      <c r="B153" s="27"/>
    </row>
    <row r="154" spans="1:15" s="1" customFormat="1" ht="15.75">
      <c r="A154" s="26" t="s">
        <v>80</v>
      </c>
      <c r="B154" s="27">
        <f>2826400+3551500</f>
        <v>6377900</v>
      </c>
      <c r="C154" s="3"/>
      <c r="D154" s="5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s="1" customFormat="1" ht="15.75">
      <c r="A155" s="26" t="s">
        <v>81</v>
      </c>
      <c r="B155" s="27">
        <v>12600</v>
      </c>
      <c r="C155" s="3"/>
      <c r="D155" s="5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s="1" customFormat="1" ht="15.75">
      <c r="A156" s="26" t="s">
        <v>82</v>
      </c>
      <c r="B156" s="27">
        <f>853600+1072600</f>
        <v>1926200</v>
      </c>
      <c r="C156" s="3"/>
      <c r="D156" s="5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2" ht="15.75">
      <c r="A157" s="32" t="s">
        <v>83</v>
      </c>
      <c r="B157" s="27">
        <f>B159+B160+B161+B162+B163+B164</f>
        <v>971400</v>
      </c>
    </row>
    <row r="158" spans="1:2" ht="15.75">
      <c r="A158" s="26" t="s">
        <v>13</v>
      </c>
      <c r="B158" s="27"/>
    </row>
    <row r="159" spans="1:15" s="1" customFormat="1" ht="15.75">
      <c r="A159" s="26" t="s">
        <v>84</v>
      </c>
      <c r="B159" s="27">
        <v>4500</v>
      </c>
      <c r="C159" s="3"/>
      <c r="D159" s="5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s="1" customFormat="1" ht="15.75">
      <c r="A160" s="26" t="s">
        <v>85</v>
      </c>
      <c r="B160" s="27">
        <v>0</v>
      </c>
      <c r="C160" s="3"/>
      <c r="D160" s="5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s="1" customFormat="1" ht="15.75">
      <c r="A161" s="26" t="s">
        <v>86</v>
      </c>
      <c r="B161" s="27">
        <v>747000</v>
      </c>
      <c r="C161" s="3"/>
      <c r="D161" s="5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s="1" customFormat="1" ht="15.75">
      <c r="A162" s="26" t="s">
        <v>87</v>
      </c>
      <c r="B162" s="27">
        <v>0</v>
      </c>
      <c r="C162" s="3"/>
      <c r="D162" s="5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s="1" customFormat="1" ht="15.75">
      <c r="A163" s="26" t="s">
        <v>88</v>
      </c>
      <c r="B163" s="27">
        <v>124700</v>
      </c>
      <c r="C163" s="3"/>
      <c r="D163" s="5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s="1" customFormat="1" ht="15.75">
      <c r="A164" s="26" t="s">
        <v>89</v>
      </c>
      <c r="B164" s="27">
        <v>95200</v>
      </c>
      <c r="C164" s="3"/>
      <c r="D164" s="5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s="1" customFormat="1" ht="15.75">
      <c r="A165" s="32" t="s">
        <v>90</v>
      </c>
      <c r="B165" s="27">
        <v>61000</v>
      </c>
      <c r="C165" s="3"/>
      <c r="D165" s="5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s="1" customFormat="1" ht="15.75">
      <c r="A166" s="32" t="s">
        <v>128</v>
      </c>
      <c r="B166" s="27">
        <v>109431</v>
      </c>
      <c r="C166" s="3"/>
      <c r="D166" s="5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s="1" customFormat="1" ht="15.75">
      <c r="A167" s="26" t="s">
        <v>129</v>
      </c>
      <c r="B167" s="27">
        <f>B166</f>
        <v>109431</v>
      </c>
      <c r="C167" s="3"/>
      <c r="D167" s="5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s="1" customFormat="1" ht="15.75">
      <c r="A168" s="32" t="s">
        <v>91</v>
      </c>
      <c r="B168" s="27">
        <f>B170+B171+B173</f>
        <v>1562200</v>
      </c>
      <c r="C168" s="23"/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2" ht="15.75">
      <c r="A169" s="26" t="s">
        <v>13</v>
      </c>
      <c r="B169" s="27"/>
    </row>
    <row r="170" spans="1:2" ht="15.75">
      <c r="A170" s="26" t="s">
        <v>92</v>
      </c>
      <c r="B170" s="27">
        <v>0</v>
      </c>
    </row>
    <row r="171" spans="1:2" ht="15.75">
      <c r="A171" s="26" t="s">
        <v>93</v>
      </c>
      <c r="B171" s="27">
        <v>0</v>
      </c>
    </row>
    <row r="172" spans="1:2" ht="15.75">
      <c r="A172" s="26" t="s">
        <v>94</v>
      </c>
      <c r="B172" s="27">
        <v>0</v>
      </c>
    </row>
    <row r="173" spans="1:15" s="1" customFormat="1" ht="15.75">
      <c r="A173" s="26" t="s">
        <v>95</v>
      </c>
      <c r="B173" s="27">
        <f>1112200+450000</f>
        <v>1562200</v>
      </c>
      <c r="C173" s="3"/>
      <c r="D173" s="5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2" ht="15.75">
      <c r="A174" s="26" t="s">
        <v>96</v>
      </c>
      <c r="B174" s="27">
        <v>0</v>
      </c>
    </row>
    <row r="175" spans="1:2" ht="20.25" customHeight="1">
      <c r="A175" s="26" t="s">
        <v>13</v>
      </c>
      <c r="B175" s="27"/>
    </row>
    <row r="176" spans="1:2" ht="31.5">
      <c r="A176" s="26" t="s">
        <v>97</v>
      </c>
      <c r="B176" s="27">
        <v>0</v>
      </c>
    </row>
    <row r="177" spans="1:2" ht="15.75">
      <c r="A177" s="26" t="s">
        <v>98</v>
      </c>
      <c r="B177" s="27"/>
    </row>
    <row r="178" spans="1:2" ht="15.75">
      <c r="A178" s="26" t="s">
        <v>99</v>
      </c>
      <c r="B178" s="27"/>
    </row>
    <row r="179" ht="18.75">
      <c r="A179" s="10"/>
    </row>
    <row r="180" spans="1:2" ht="18.75">
      <c r="A180" s="38"/>
      <c r="B180" s="38"/>
    </row>
    <row r="181" spans="1:2" ht="18.75" customHeight="1">
      <c r="A181" s="38" t="s">
        <v>260</v>
      </c>
      <c r="B181" s="38"/>
    </row>
    <row r="182" spans="1:2" ht="3.75" customHeight="1">
      <c r="A182" s="38" t="s">
        <v>102</v>
      </c>
      <c r="B182" s="38"/>
    </row>
    <row r="183" spans="1:2" ht="15">
      <c r="A183" s="39" t="s">
        <v>103</v>
      </c>
      <c r="B183" s="39"/>
    </row>
    <row r="184" ht="15">
      <c r="A184" s="12" t="s">
        <v>100</v>
      </c>
    </row>
    <row r="185" spans="1:2" ht="18.75">
      <c r="A185" s="38" t="s">
        <v>101</v>
      </c>
      <c r="B185" s="38"/>
    </row>
    <row r="186" spans="1:2" ht="33.75" customHeight="1">
      <c r="A186" s="38" t="s">
        <v>261</v>
      </c>
      <c r="B186" s="38"/>
    </row>
    <row r="187" spans="1:2" ht="2.25" customHeight="1">
      <c r="A187" s="38" t="s">
        <v>102</v>
      </c>
      <c r="B187" s="38"/>
    </row>
    <row r="188" spans="1:2" ht="15">
      <c r="A188" s="39" t="s">
        <v>103</v>
      </c>
      <c r="B188" s="39"/>
    </row>
    <row r="189" ht="9.75" customHeight="1">
      <c r="A189" s="12"/>
    </row>
    <row r="190" spans="1:2" ht="21" customHeight="1">
      <c r="A190" s="38" t="s">
        <v>104</v>
      </c>
      <c r="B190" s="38"/>
    </row>
    <row r="191" spans="1:2" ht="14.25" customHeight="1">
      <c r="A191" s="38" t="s">
        <v>137</v>
      </c>
      <c r="B191" s="38"/>
    </row>
    <row r="192" spans="1:2" ht="4.5" customHeight="1">
      <c r="A192" s="38" t="s">
        <v>102</v>
      </c>
      <c r="B192" s="38"/>
    </row>
    <row r="193" spans="1:2" ht="15">
      <c r="A193" s="39" t="s">
        <v>103</v>
      </c>
      <c r="B193" s="39"/>
    </row>
    <row r="194" spans="1:2" ht="18.75">
      <c r="A194" s="41" t="s">
        <v>175</v>
      </c>
      <c r="B194" s="41"/>
    </row>
  </sheetData>
  <sheetProtection/>
  <mergeCells count="48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4:B14"/>
    <mergeCell ref="A15:B15"/>
    <mergeCell ref="A17:B17"/>
    <mergeCell ref="A33:B33"/>
    <mergeCell ref="A39:B39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180:B180"/>
    <mergeCell ref="A181:B181"/>
    <mergeCell ref="A182:B182"/>
    <mergeCell ref="A183:B183"/>
    <mergeCell ref="A185:B185"/>
    <mergeCell ref="A186:B186"/>
    <mergeCell ref="A187:B187"/>
    <mergeCell ref="A188:B188"/>
    <mergeCell ref="A190:B190"/>
    <mergeCell ref="A191:B191"/>
    <mergeCell ref="A192:B192"/>
    <mergeCell ref="A193:B193"/>
    <mergeCell ref="A194:B194"/>
  </mergeCells>
  <printOptions/>
  <pageMargins left="0.7086614173228347" right="0.2362204724409449" top="0.6299212598425197" bottom="0.5118110236220472" header="0.31496062992125984" footer="0.31496062992125984"/>
  <pageSetup horizontalDpi="180" verticalDpi="18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O194"/>
  <sheetViews>
    <sheetView zoomScalePageLayoutView="0" workbookViewId="0" topLeftCell="A173">
      <selection activeCell="E186" sqref="E186"/>
    </sheetView>
  </sheetViews>
  <sheetFormatPr defaultColWidth="9.140625" defaultRowHeight="15"/>
  <cols>
    <col min="1" max="1" width="73.140625" style="3" customWidth="1"/>
    <col min="2" max="2" width="15.8515625" style="22" customWidth="1"/>
    <col min="3" max="3" width="9.140625" style="3" customWidth="1"/>
    <col min="4" max="4" width="9.140625" style="5" customWidth="1"/>
    <col min="5" max="16384" width="9.140625" style="3" customWidth="1"/>
  </cols>
  <sheetData>
    <row r="1" spans="1:2" ht="18.75">
      <c r="A1" s="54"/>
      <c r="B1" s="54"/>
    </row>
    <row r="2" spans="1:2" ht="15">
      <c r="A2" s="50" t="s">
        <v>0</v>
      </c>
      <c r="B2" s="50"/>
    </row>
    <row r="3" spans="1:2" ht="15">
      <c r="A3" s="55" t="s">
        <v>105</v>
      </c>
      <c r="B3" s="55"/>
    </row>
    <row r="4" spans="1:2" ht="15">
      <c r="A4" s="51" t="s">
        <v>107</v>
      </c>
      <c r="B4" s="51"/>
    </row>
    <row r="5" spans="1:2" ht="15">
      <c r="A5" s="55" t="s">
        <v>106</v>
      </c>
      <c r="B5" s="55"/>
    </row>
    <row r="6" spans="1:2" ht="15">
      <c r="A6" s="56" t="s">
        <v>108</v>
      </c>
      <c r="B6" s="56"/>
    </row>
    <row r="7" spans="1:2" ht="15">
      <c r="A7" s="50" t="s">
        <v>134</v>
      </c>
      <c r="B7" s="50"/>
    </row>
    <row r="8" spans="1:2" ht="15">
      <c r="A8" s="51" t="s">
        <v>1</v>
      </c>
      <c r="B8" s="51"/>
    </row>
    <row r="9" spans="1:2" ht="15">
      <c r="A9" s="52" t="s">
        <v>172</v>
      </c>
      <c r="B9" s="52"/>
    </row>
    <row r="14" spans="1:2" ht="18.75">
      <c r="A14" s="53" t="s">
        <v>2</v>
      </c>
      <c r="B14" s="53"/>
    </row>
    <row r="15" spans="1:2" ht="18.75">
      <c r="A15" s="53" t="s">
        <v>135</v>
      </c>
      <c r="B15" s="53"/>
    </row>
    <row r="17" spans="1:2" ht="19.5" thickBot="1">
      <c r="A17" s="43"/>
      <c r="B17" s="43"/>
    </row>
    <row r="18" spans="1:2" ht="19.5" thickBot="1">
      <c r="A18" s="6"/>
      <c r="B18" s="13" t="s">
        <v>3</v>
      </c>
    </row>
    <row r="19" spans="1:2" ht="19.5" thickBot="1">
      <c r="A19" s="7" t="s">
        <v>4</v>
      </c>
      <c r="B19" s="17"/>
    </row>
    <row r="20" spans="1:4" ht="38.25" thickBot="1">
      <c r="A20" s="6" t="s">
        <v>138</v>
      </c>
      <c r="B20" s="8">
        <v>41275</v>
      </c>
      <c r="D20" s="14"/>
    </row>
    <row r="21" spans="1:2" ht="19.5" thickBot="1">
      <c r="A21" s="7"/>
      <c r="B21" s="17"/>
    </row>
    <row r="22" spans="1:2" ht="32.25" thickBot="1">
      <c r="A22" s="9" t="s">
        <v>208</v>
      </c>
      <c r="B22" s="17"/>
    </row>
    <row r="23" spans="1:2" ht="19.5" thickBot="1">
      <c r="A23" s="15" t="s">
        <v>110</v>
      </c>
      <c r="B23" s="17"/>
    </row>
    <row r="24" spans="1:2" ht="19.5" thickBot="1">
      <c r="A24" s="9" t="s">
        <v>194</v>
      </c>
      <c r="B24" s="17"/>
    </row>
    <row r="25" spans="1:2" ht="19.5" thickBot="1">
      <c r="A25" s="16" t="s">
        <v>123</v>
      </c>
      <c r="B25" s="11"/>
    </row>
    <row r="26" spans="1:2" ht="19.5" thickBot="1">
      <c r="A26" s="7" t="s">
        <v>5</v>
      </c>
      <c r="B26" s="20">
        <v>71927605</v>
      </c>
    </row>
    <row r="27" spans="1:2" ht="24.75" thickBot="1">
      <c r="A27" s="6" t="s">
        <v>6</v>
      </c>
      <c r="B27" s="21" t="s">
        <v>195</v>
      </c>
    </row>
    <row r="28" spans="1:4" ht="19.5" customHeight="1" thickBot="1">
      <c r="A28" s="6" t="s">
        <v>109</v>
      </c>
      <c r="B28" s="17">
        <v>383</v>
      </c>
      <c r="D28" s="18"/>
    </row>
    <row r="29" ht="18.75">
      <c r="A29" s="10"/>
    </row>
    <row r="30" ht="18.75">
      <c r="A30" s="10"/>
    </row>
    <row r="31" ht="18.75">
      <c r="A31" s="10"/>
    </row>
    <row r="32" ht="18.75">
      <c r="A32" s="10"/>
    </row>
    <row r="33" spans="1:2" ht="18.75">
      <c r="A33" s="48" t="s">
        <v>111</v>
      </c>
      <c r="B33" s="48"/>
    </row>
    <row r="34" spans="1:2" ht="18.75">
      <c r="A34" s="19" t="s">
        <v>126</v>
      </c>
      <c r="B34" s="4"/>
    </row>
    <row r="35" spans="1:2" ht="18.75">
      <c r="A35" s="19"/>
      <c r="B35" s="4"/>
    </row>
    <row r="36" spans="1:2" ht="18.75">
      <c r="A36" s="19"/>
      <c r="B36" s="4"/>
    </row>
    <row r="37" spans="1:2" ht="18.75">
      <c r="A37" s="19"/>
      <c r="B37" s="4"/>
    </row>
    <row r="38" ht="15">
      <c r="B38" s="3"/>
    </row>
    <row r="39" spans="1:2" ht="19.5" customHeight="1">
      <c r="A39" s="43" t="s">
        <v>127</v>
      </c>
      <c r="B39" s="43"/>
    </row>
    <row r="40" spans="1:2" ht="12" customHeight="1">
      <c r="A40" s="4"/>
      <c r="B40" s="4"/>
    </row>
    <row r="41" spans="1:2" ht="18" customHeight="1">
      <c r="A41" s="38" t="s">
        <v>7</v>
      </c>
      <c r="B41" s="38"/>
    </row>
    <row r="42" spans="1:2" ht="36" customHeight="1">
      <c r="A42" s="49" t="s">
        <v>112</v>
      </c>
      <c r="B42" s="49"/>
    </row>
    <row r="43" spans="1:2" ht="18.75">
      <c r="A43" s="38" t="s">
        <v>8</v>
      </c>
      <c r="B43" s="38"/>
    </row>
    <row r="44" spans="1:2" ht="37.5" customHeight="1">
      <c r="A44" s="38" t="s">
        <v>113</v>
      </c>
      <c r="B44" s="38"/>
    </row>
    <row r="45" spans="1:2" ht="54" customHeight="1">
      <c r="A45" s="38" t="s">
        <v>114</v>
      </c>
      <c r="B45" s="38"/>
    </row>
    <row r="46" spans="1:2" ht="53.25" customHeight="1">
      <c r="A46" s="38" t="s">
        <v>115</v>
      </c>
      <c r="B46" s="38"/>
    </row>
    <row r="47" spans="1:2" ht="35.25" customHeight="1">
      <c r="A47" s="38" t="s">
        <v>124</v>
      </c>
      <c r="B47" s="38"/>
    </row>
    <row r="48" spans="1:2" ht="51.75" customHeight="1">
      <c r="A48" s="38" t="s">
        <v>116</v>
      </c>
      <c r="B48" s="38"/>
    </row>
    <row r="49" spans="1:2" ht="18.75" customHeight="1">
      <c r="A49" s="38" t="s">
        <v>117</v>
      </c>
      <c r="B49" s="38"/>
    </row>
    <row r="50" spans="1:2" ht="50.25" customHeight="1">
      <c r="A50" s="38" t="s">
        <v>118</v>
      </c>
      <c r="B50" s="38"/>
    </row>
    <row r="51" spans="1:2" ht="54.75" customHeight="1">
      <c r="A51" s="38" t="s">
        <v>119</v>
      </c>
      <c r="B51" s="38"/>
    </row>
    <row r="52" spans="1:2" ht="74.25" customHeight="1">
      <c r="A52" s="45" t="s">
        <v>120</v>
      </c>
      <c r="B52" s="45"/>
    </row>
    <row r="53" spans="1:2" ht="35.25" customHeight="1">
      <c r="A53" s="46" t="s">
        <v>121</v>
      </c>
      <c r="B53" s="46"/>
    </row>
    <row r="54" spans="1:2" ht="132.75" customHeight="1">
      <c r="A54" s="47" t="s">
        <v>226</v>
      </c>
      <c r="B54" s="47"/>
    </row>
    <row r="55" spans="1:2" ht="56.25" customHeight="1">
      <c r="A55" s="38" t="s">
        <v>227</v>
      </c>
      <c r="B55" s="38"/>
    </row>
    <row r="56" spans="1:2" ht="36.75" customHeight="1">
      <c r="A56" s="38" t="s">
        <v>131</v>
      </c>
      <c r="B56" s="38"/>
    </row>
    <row r="57" spans="1:2" ht="35.25" customHeight="1">
      <c r="A57" s="38" t="s">
        <v>130</v>
      </c>
      <c r="B57" s="38"/>
    </row>
    <row r="58" spans="1:2" ht="36" customHeight="1">
      <c r="A58" s="38" t="s">
        <v>136</v>
      </c>
      <c r="B58" s="38"/>
    </row>
    <row r="59" spans="1:2" ht="18.75">
      <c r="A59" s="38"/>
      <c r="B59" s="38"/>
    </row>
    <row r="60" spans="1:2" ht="18.75">
      <c r="A60" s="43" t="s">
        <v>9</v>
      </c>
      <c r="B60" s="43"/>
    </row>
    <row r="61" spans="1:2" ht="18.75">
      <c r="A61" s="44"/>
      <c r="B61" s="44"/>
    </row>
    <row r="62" spans="1:2" ht="18.75">
      <c r="A62" s="24" t="s">
        <v>10</v>
      </c>
      <c r="B62" s="24" t="s">
        <v>11</v>
      </c>
    </row>
    <row r="63" spans="1:2" ht="15.75">
      <c r="A63" s="25">
        <v>1</v>
      </c>
      <c r="B63" s="25">
        <v>2</v>
      </c>
    </row>
    <row r="64" spans="1:2" ht="15.75">
      <c r="A64" s="26" t="s">
        <v>12</v>
      </c>
      <c r="B64" s="27">
        <v>3586850</v>
      </c>
    </row>
    <row r="65" spans="1:2" ht="15.75">
      <c r="A65" s="26" t="s">
        <v>13</v>
      </c>
      <c r="B65" s="27"/>
    </row>
    <row r="66" spans="1:2" ht="15.75">
      <c r="A66" s="26" t="s">
        <v>14</v>
      </c>
      <c r="B66" s="27">
        <v>3078836</v>
      </c>
    </row>
    <row r="67" spans="1:2" ht="15.75">
      <c r="A67" s="26" t="s">
        <v>15</v>
      </c>
      <c r="B67" s="27"/>
    </row>
    <row r="68" spans="1:2" ht="31.5">
      <c r="A68" s="26" t="s">
        <v>16</v>
      </c>
      <c r="B68" s="27">
        <v>3078836</v>
      </c>
    </row>
    <row r="69" spans="1:2" ht="47.25">
      <c r="A69" s="26" t="s">
        <v>17</v>
      </c>
      <c r="B69" s="27"/>
    </row>
    <row r="70" spans="1:2" ht="47.25">
      <c r="A70" s="26" t="s">
        <v>18</v>
      </c>
      <c r="B70" s="27"/>
    </row>
    <row r="71" spans="1:2" ht="16.5" customHeight="1">
      <c r="A71" s="26" t="s">
        <v>19</v>
      </c>
      <c r="B71" s="27"/>
    </row>
    <row r="72" spans="1:2" ht="31.5">
      <c r="A72" s="26" t="s">
        <v>20</v>
      </c>
      <c r="B72" s="27">
        <v>508014</v>
      </c>
    </row>
    <row r="73" spans="1:2" ht="15.75">
      <c r="A73" s="26" t="s">
        <v>15</v>
      </c>
      <c r="B73" s="27"/>
    </row>
    <row r="74" spans="1:2" ht="17.25" customHeight="1">
      <c r="A74" s="26" t="s">
        <v>21</v>
      </c>
      <c r="B74" s="27"/>
    </row>
    <row r="75" spans="1:2" ht="15.75">
      <c r="A75" s="26" t="s">
        <v>22</v>
      </c>
      <c r="B75" s="27"/>
    </row>
    <row r="76" spans="1:2" ht="15.75">
      <c r="A76" s="26" t="s">
        <v>23</v>
      </c>
      <c r="B76" s="27">
        <f>B79+B91</f>
        <v>11087</v>
      </c>
    </row>
    <row r="77" spans="1:2" ht="15.75">
      <c r="A77" s="26" t="s">
        <v>13</v>
      </c>
      <c r="B77" s="27"/>
    </row>
    <row r="78" spans="1:2" ht="31.5">
      <c r="A78" s="37" t="s">
        <v>24</v>
      </c>
      <c r="B78" s="27"/>
    </row>
    <row r="79" spans="1:2" ht="31.5">
      <c r="A79" s="26" t="s">
        <v>25</v>
      </c>
      <c r="B79" s="27">
        <f>B89+B90</f>
        <v>0</v>
      </c>
    </row>
    <row r="80" spans="1:2" ht="15.75">
      <c r="A80" s="26" t="s">
        <v>15</v>
      </c>
      <c r="B80" s="27"/>
    </row>
    <row r="81" spans="1:2" ht="15.75">
      <c r="A81" s="26" t="s">
        <v>26</v>
      </c>
      <c r="B81" s="27"/>
    </row>
    <row r="82" spans="1:2" ht="15.75">
      <c r="A82" s="26" t="s">
        <v>27</v>
      </c>
      <c r="B82" s="27"/>
    </row>
    <row r="83" spans="1:2" ht="15.75">
      <c r="A83" s="26" t="s">
        <v>28</v>
      </c>
      <c r="B83" s="27"/>
    </row>
    <row r="84" spans="1:2" ht="15.75">
      <c r="A84" s="26" t="s">
        <v>29</v>
      </c>
      <c r="B84" s="27"/>
    </row>
    <row r="85" spans="1:2" ht="15.75">
      <c r="A85" s="26" t="s">
        <v>30</v>
      </c>
      <c r="B85" s="27"/>
    </row>
    <row r="86" spans="1:2" ht="15.75">
      <c r="A86" s="26" t="s">
        <v>31</v>
      </c>
      <c r="B86" s="27"/>
    </row>
    <row r="87" spans="1:2" ht="15.75">
      <c r="A87" s="26" t="s">
        <v>32</v>
      </c>
      <c r="B87" s="27"/>
    </row>
    <row r="88" spans="1:2" ht="18" customHeight="1">
      <c r="A88" s="26" t="s">
        <v>33</v>
      </c>
      <c r="B88" s="27"/>
    </row>
    <row r="89" spans="1:2" ht="15.75">
      <c r="A89" s="26" t="s">
        <v>34</v>
      </c>
      <c r="B89" s="27"/>
    </row>
    <row r="90" spans="1:2" ht="15.75">
      <c r="A90" s="26" t="s">
        <v>35</v>
      </c>
      <c r="B90" s="27"/>
    </row>
    <row r="91" spans="1:2" ht="31.5">
      <c r="A91" s="37" t="s">
        <v>36</v>
      </c>
      <c r="B91" s="27">
        <f>B102</f>
        <v>11087</v>
      </c>
    </row>
    <row r="92" spans="1:2" ht="15.75">
      <c r="A92" s="26" t="s">
        <v>15</v>
      </c>
      <c r="B92" s="27"/>
    </row>
    <row r="93" spans="1:2" ht="15.75">
      <c r="A93" s="26" t="s">
        <v>37</v>
      </c>
      <c r="B93" s="27"/>
    </row>
    <row r="94" spans="1:2" ht="15.75">
      <c r="A94" s="26" t="s">
        <v>27</v>
      </c>
      <c r="B94" s="27"/>
    </row>
    <row r="95" spans="1:2" ht="15.75">
      <c r="A95" s="26" t="s">
        <v>28</v>
      </c>
      <c r="B95" s="27"/>
    </row>
    <row r="96" spans="1:2" ht="15.75">
      <c r="A96" s="26" t="s">
        <v>29</v>
      </c>
      <c r="B96" s="27"/>
    </row>
    <row r="97" spans="1:2" ht="15.75">
      <c r="A97" s="26" t="s">
        <v>30</v>
      </c>
      <c r="B97" s="27"/>
    </row>
    <row r="98" spans="1:2" ht="15.75">
      <c r="A98" s="26" t="s">
        <v>31</v>
      </c>
      <c r="B98" s="27"/>
    </row>
    <row r="99" spans="1:2" ht="15.75">
      <c r="A99" s="26" t="s">
        <v>32</v>
      </c>
      <c r="B99" s="27"/>
    </row>
    <row r="100" spans="1:2" ht="18" customHeight="1">
      <c r="A100" s="26" t="s">
        <v>33</v>
      </c>
      <c r="B100" s="27"/>
    </row>
    <row r="101" spans="1:2" ht="15.75">
      <c r="A101" s="26" t="s">
        <v>34</v>
      </c>
      <c r="B101" s="27"/>
    </row>
    <row r="102" spans="1:2" ht="15.75">
      <c r="A102" s="26" t="s">
        <v>35</v>
      </c>
      <c r="B102" s="27">
        <v>11087</v>
      </c>
    </row>
    <row r="103" spans="1:2" ht="15.75">
      <c r="A103" s="26" t="s">
        <v>38</v>
      </c>
      <c r="B103" s="27">
        <f>B106+B121</f>
        <v>8945</v>
      </c>
    </row>
    <row r="104" spans="1:2" ht="15.75">
      <c r="A104" s="26" t="s">
        <v>13</v>
      </c>
      <c r="B104" s="27"/>
    </row>
    <row r="105" spans="1:2" ht="15.75">
      <c r="A105" s="26" t="s">
        <v>39</v>
      </c>
      <c r="B105" s="27"/>
    </row>
    <row r="106" spans="1:2" ht="31.5">
      <c r="A106" s="37" t="s">
        <v>40</v>
      </c>
      <c r="B106" s="27">
        <f>B107+B108+B109+B110+B111+B112+B113+B114+B115+B116+B117+B118+B119+B120</f>
        <v>8945</v>
      </c>
    </row>
    <row r="107" spans="1:2" ht="15.75">
      <c r="A107" s="26" t="s">
        <v>15</v>
      </c>
      <c r="B107" s="27"/>
    </row>
    <row r="108" spans="1:2" ht="15.75">
      <c r="A108" s="26" t="s">
        <v>41</v>
      </c>
      <c r="B108" s="27"/>
    </row>
    <row r="109" spans="1:2" ht="15.75">
      <c r="A109" s="26" t="s">
        <v>42</v>
      </c>
      <c r="B109" s="27">
        <v>301</v>
      </c>
    </row>
    <row r="110" spans="1:2" ht="15.75">
      <c r="A110" s="26" t="s">
        <v>43</v>
      </c>
      <c r="B110" s="27"/>
    </row>
    <row r="111" spans="1:2" ht="15.75">
      <c r="A111" s="26" t="s">
        <v>44</v>
      </c>
      <c r="B111" s="27">
        <v>1248</v>
      </c>
    </row>
    <row r="112" spans="1:2" ht="15.75">
      <c r="A112" s="26" t="s">
        <v>45</v>
      </c>
      <c r="B112" s="27"/>
    </row>
    <row r="113" spans="1:2" ht="15.75">
      <c r="A113" s="26" t="s">
        <v>46</v>
      </c>
      <c r="B113" s="27"/>
    </row>
    <row r="114" spans="1:2" ht="15.75">
      <c r="A114" s="26" t="s">
        <v>47</v>
      </c>
      <c r="B114" s="27"/>
    </row>
    <row r="115" spans="1:2" ht="15.75">
      <c r="A115" s="26" t="s">
        <v>48</v>
      </c>
      <c r="B115" s="27"/>
    </row>
    <row r="116" spans="1:2" ht="15.75">
      <c r="A116" s="26" t="s">
        <v>49</v>
      </c>
      <c r="B116" s="27"/>
    </row>
    <row r="117" spans="1:2" ht="15.75">
      <c r="A117" s="26" t="s">
        <v>50</v>
      </c>
      <c r="B117" s="27">
        <v>756</v>
      </c>
    </row>
    <row r="118" spans="1:2" ht="15.75">
      <c r="A118" s="26" t="s">
        <v>51</v>
      </c>
      <c r="B118" s="27">
        <v>676</v>
      </c>
    </row>
    <row r="119" spans="1:2" ht="15.75">
      <c r="A119" s="26" t="s">
        <v>52</v>
      </c>
      <c r="B119" s="27">
        <v>5964</v>
      </c>
    </row>
    <row r="120" spans="1:2" ht="15.75">
      <c r="A120" s="26" t="s">
        <v>53</v>
      </c>
      <c r="B120" s="27"/>
    </row>
    <row r="121" spans="1:2" ht="47.25">
      <c r="A121" s="37" t="s">
        <v>54</v>
      </c>
      <c r="B121" s="27"/>
    </row>
    <row r="122" spans="1:2" ht="15.75">
      <c r="A122" s="26" t="s">
        <v>15</v>
      </c>
      <c r="B122" s="27"/>
    </row>
    <row r="123" spans="1:2" ht="15.75">
      <c r="A123" s="26" t="s">
        <v>55</v>
      </c>
      <c r="B123" s="27"/>
    </row>
    <row r="124" spans="1:2" ht="15.75">
      <c r="A124" s="26" t="s">
        <v>56</v>
      </c>
      <c r="B124" s="27"/>
    </row>
    <row r="125" spans="1:2" ht="15.75">
      <c r="A125" s="26" t="s">
        <v>57</v>
      </c>
      <c r="B125" s="27"/>
    </row>
    <row r="126" spans="1:2" ht="15.75">
      <c r="A126" s="26" t="s">
        <v>58</v>
      </c>
      <c r="B126" s="27"/>
    </row>
    <row r="127" spans="1:2" ht="15.75">
      <c r="A127" s="26" t="s">
        <v>59</v>
      </c>
      <c r="B127" s="27"/>
    </row>
    <row r="128" spans="1:2" ht="15.75">
      <c r="A128" s="26" t="s">
        <v>60</v>
      </c>
      <c r="B128" s="27"/>
    </row>
    <row r="129" spans="1:2" ht="15.75">
      <c r="A129" s="26" t="s">
        <v>61</v>
      </c>
      <c r="B129" s="27"/>
    </row>
    <row r="130" spans="1:2" ht="15.75">
      <c r="A130" s="26" t="s">
        <v>62</v>
      </c>
      <c r="B130" s="27"/>
    </row>
    <row r="131" spans="1:2" ht="15.75">
      <c r="A131" s="26" t="s">
        <v>63</v>
      </c>
      <c r="B131" s="27"/>
    </row>
    <row r="132" spans="1:2" ht="15.75">
      <c r="A132" s="26" t="s">
        <v>64</v>
      </c>
      <c r="B132" s="27"/>
    </row>
    <row r="133" spans="1:2" ht="15.75">
      <c r="A133" s="26" t="s">
        <v>65</v>
      </c>
      <c r="B133" s="27"/>
    </row>
    <row r="134" spans="1:2" ht="15.75">
      <c r="A134" s="26" t="s">
        <v>66</v>
      </c>
      <c r="B134" s="27"/>
    </row>
    <row r="135" spans="1:2" ht="15.75">
      <c r="A135" s="26" t="s">
        <v>67</v>
      </c>
      <c r="B135" s="27"/>
    </row>
    <row r="136" spans="1:15" s="2" customFormat="1" ht="15.75">
      <c r="A136" s="26" t="s">
        <v>68</v>
      </c>
      <c r="B136" s="27"/>
      <c r="C136" s="3"/>
      <c r="D136" s="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2" ht="15.75">
      <c r="A137" s="30" t="s">
        <v>69</v>
      </c>
      <c r="B137" s="31">
        <f>B139+B142+B143</f>
        <v>2785272</v>
      </c>
    </row>
    <row r="138" spans="1:15" s="1" customFormat="1" ht="15.75">
      <c r="A138" s="26" t="s">
        <v>15</v>
      </c>
      <c r="B138" s="27"/>
      <c r="C138" s="3"/>
      <c r="D138" s="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2" ht="15.75">
      <c r="A139" s="26" t="s">
        <v>70</v>
      </c>
      <c r="B139" s="27">
        <f>B152+B157+B165+682900</f>
        <v>2646500</v>
      </c>
    </row>
    <row r="140" spans="1:4" ht="15.75">
      <c r="A140" s="26" t="s">
        <v>71</v>
      </c>
      <c r="B140" s="27"/>
      <c r="D140" s="29"/>
    </row>
    <row r="141" spans="1:2" ht="15.75">
      <c r="A141" s="26" t="s">
        <v>72</v>
      </c>
      <c r="B141" s="27"/>
    </row>
    <row r="142" spans="1:15" s="1" customFormat="1" ht="15.75">
      <c r="A142" s="28" t="s">
        <v>122</v>
      </c>
      <c r="B142" s="27">
        <f>B166</f>
        <v>30772</v>
      </c>
      <c r="C142" s="3"/>
      <c r="D142" s="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s="1" customFormat="1" ht="47.25">
      <c r="A143" s="26" t="s">
        <v>73</v>
      </c>
      <c r="B143" s="27">
        <f>B145</f>
        <v>108000</v>
      </c>
      <c r="C143" s="3"/>
      <c r="D143" s="5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2" ht="15.75">
      <c r="A144" s="26" t="s">
        <v>15</v>
      </c>
      <c r="B144" s="27"/>
    </row>
    <row r="145" spans="1:2" ht="15.75">
      <c r="A145" s="26" t="s">
        <v>74</v>
      </c>
      <c r="B145" s="27">
        <v>108000</v>
      </c>
    </row>
    <row r="146" spans="1:2" ht="15.75">
      <c r="A146" s="26" t="s">
        <v>75</v>
      </c>
      <c r="B146" s="27"/>
    </row>
    <row r="147" spans="1:2" ht="15.75">
      <c r="A147" s="26" t="s">
        <v>76</v>
      </c>
      <c r="B147" s="27"/>
    </row>
    <row r="148" spans="1:2" ht="15.75">
      <c r="A148" s="26" t="s">
        <v>15</v>
      </c>
      <c r="B148" s="27"/>
    </row>
    <row r="149" spans="1:2" ht="15.75">
      <c r="A149" s="26" t="s">
        <v>77</v>
      </c>
      <c r="B149" s="27"/>
    </row>
    <row r="150" spans="1:15" s="2" customFormat="1" ht="15.75">
      <c r="A150" s="30" t="s">
        <v>78</v>
      </c>
      <c r="B150" s="31">
        <f>B152+B157+B165+B166+B168</f>
        <v>2785272</v>
      </c>
      <c r="C150" s="3"/>
      <c r="D150" s="5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2" ht="15.75">
      <c r="A151" s="26" t="s">
        <v>15</v>
      </c>
      <c r="B151" s="27"/>
    </row>
    <row r="152" spans="1:2" ht="15.75">
      <c r="A152" s="32" t="s">
        <v>79</v>
      </c>
      <c r="B152" s="27">
        <f>B154+B155+B156</f>
        <v>1759800</v>
      </c>
    </row>
    <row r="153" spans="1:2" ht="15.75">
      <c r="A153" s="26" t="s">
        <v>13</v>
      </c>
      <c r="B153" s="27"/>
    </row>
    <row r="154" spans="1:15" s="1" customFormat="1" ht="15.75">
      <c r="A154" s="26" t="s">
        <v>80</v>
      </c>
      <c r="B154" s="27">
        <v>1348800</v>
      </c>
      <c r="C154" s="3"/>
      <c r="D154" s="5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s="1" customFormat="1" ht="15.75">
      <c r="A155" s="26" t="s">
        <v>81</v>
      </c>
      <c r="B155" s="27">
        <v>3600</v>
      </c>
      <c r="C155" s="3"/>
      <c r="D155" s="5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s="1" customFormat="1" ht="15.75">
      <c r="A156" s="26" t="s">
        <v>82</v>
      </c>
      <c r="B156" s="27">
        <v>407400</v>
      </c>
      <c r="C156" s="3"/>
      <c r="D156" s="5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2" ht="15.75">
      <c r="A157" s="32" t="s">
        <v>83</v>
      </c>
      <c r="B157" s="27">
        <f>B159+B160+B161+B162+B163+B164</f>
        <v>175600</v>
      </c>
    </row>
    <row r="158" spans="1:2" ht="15.75">
      <c r="A158" s="26" t="s">
        <v>13</v>
      </c>
      <c r="B158" s="27"/>
    </row>
    <row r="159" spans="1:15" s="1" customFormat="1" ht="15.75">
      <c r="A159" s="26" t="s">
        <v>84</v>
      </c>
      <c r="B159" s="27">
        <v>4500</v>
      </c>
      <c r="C159" s="3"/>
      <c r="D159" s="5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s="1" customFormat="1" ht="15.75">
      <c r="A160" s="26" t="s">
        <v>85</v>
      </c>
      <c r="B160" s="27">
        <v>0</v>
      </c>
      <c r="C160" s="3"/>
      <c r="D160" s="5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s="1" customFormat="1" ht="15.75">
      <c r="A161" s="26" t="s">
        <v>86</v>
      </c>
      <c r="B161" s="27">
        <v>38700</v>
      </c>
      <c r="C161" s="3"/>
      <c r="D161" s="5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s="1" customFormat="1" ht="15.75">
      <c r="A162" s="26" t="s">
        <v>87</v>
      </c>
      <c r="B162" s="27">
        <v>0</v>
      </c>
      <c r="C162" s="3"/>
      <c r="D162" s="5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s="1" customFormat="1" ht="15.75">
      <c r="A163" s="26" t="s">
        <v>88</v>
      </c>
      <c r="B163" s="27">
        <v>63300</v>
      </c>
      <c r="C163" s="3"/>
      <c r="D163" s="5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s="1" customFormat="1" ht="15.75">
      <c r="A164" s="26" t="s">
        <v>89</v>
      </c>
      <c r="B164" s="27">
        <v>69100</v>
      </c>
      <c r="C164" s="3"/>
      <c r="D164" s="5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s="1" customFormat="1" ht="15.75">
      <c r="A165" s="32" t="s">
        <v>90</v>
      </c>
      <c r="B165" s="27">
        <v>28200</v>
      </c>
      <c r="C165" s="3"/>
      <c r="D165" s="5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s="1" customFormat="1" ht="15.75">
      <c r="A166" s="32" t="s">
        <v>128</v>
      </c>
      <c r="B166" s="27">
        <v>30772</v>
      </c>
      <c r="C166" s="3"/>
      <c r="D166" s="5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s="1" customFormat="1" ht="15.75">
      <c r="A167" s="26" t="s">
        <v>129</v>
      </c>
      <c r="B167" s="27">
        <f>B166</f>
        <v>30772</v>
      </c>
      <c r="C167" s="3"/>
      <c r="D167" s="5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s="1" customFormat="1" ht="15.75">
      <c r="A168" s="32" t="s">
        <v>91</v>
      </c>
      <c r="B168" s="27">
        <f>B170+B171+B173</f>
        <v>790900</v>
      </c>
      <c r="C168" s="23"/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2" ht="15.75">
      <c r="A169" s="26" t="s">
        <v>13</v>
      </c>
      <c r="B169" s="27"/>
    </row>
    <row r="170" spans="1:2" ht="15.75">
      <c r="A170" s="26" t="s">
        <v>92</v>
      </c>
      <c r="B170" s="27">
        <v>0</v>
      </c>
    </row>
    <row r="171" spans="1:2" ht="15.75">
      <c r="A171" s="26" t="s">
        <v>93</v>
      </c>
      <c r="B171" s="27">
        <v>0</v>
      </c>
    </row>
    <row r="172" spans="1:2" ht="15.75">
      <c r="A172" s="26" t="s">
        <v>94</v>
      </c>
      <c r="B172" s="27">
        <v>0</v>
      </c>
    </row>
    <row r="173" spans="1:15" s="1" customFormat="1" ht="15.75">
      <c r="A173" s="26" t="s">
        <v>95</v>
      </c>
      <c r="B173" s="27">
        <f>682900+108000</f>
        <v>790900</v>
      </c>
      <c r="C173" s="3"/>
      <c r="D173" s="5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2" ht="15.75">
      <c r="A174" s="26" t="s">
        <v>96</v>
      </c>
      <c r="B174" s="27">
        <v>0</v>
      </c>
    </row>
    <row r="175" spans="1:2" ht="20.25" customHeight="1">
      <c r="A175" s="26" t="s">
        <v>13</v>
      </c>
      <c r="B175" s="27"/>
    </row>
    <row r="176" spans="1:2" ht="31.5">
      <c r="A176" s="26" t="s">
        <v>97</v>
      </c>
      <c r="B176" s="27">
        <v>0</v>
      </c>
    </row>
    <row r="177" spans="1:2" ht="15.75">
      <c r="A177" s="26" t="s">
        <v>98</v>
      </c>
      <c r="B177" s="27"/>
    </row>
    <row r="178" spans="1:2" ht="15.75">
      <c r="A178" s="26" t="s">
        <v>99</v>
      </c>
      <c r="B178" s="27"/>
    </row>
    <row r="179" ht="18.75">
      <c r="A179" s="10"/>
    </row>
    <row r="180" spans="1:2" ht="18.75">
      <c r="A180" s="38"/>
      <c r="B180" s="38"/>
    </row>
    <row r="181" spans="1:2" ht="18.75" customHeight="1">
      <c r="A181" s="38" t="s">
        <v>259</v>
      </c>
      <c r="B181" s="38"/>
    </row>
    <row r="182" spans="1:2" ht="3.75" customHeight="1">
      <c r="A182" s="38" t="s">
        <v>102</v>
      </c>
      <c r="B182" s="38"/>
    </row>
    <row r="183" spans="1:2" ht="15">
      <c r="A183" s="39" t="s">
        <v>103</v>
      </c>
      <c r="B183" s="39"/>
    </row>
    <row r="184" ht="15">
      <c r="A184" s="12" t="s">
        <v>100</v>
      </c>
    </row>
    <row r="185" spans="1:2" ht="18.75">
      <c r="A185" s="38" t="s">
        <v>101</v>
      </c>
      <c r="B185" s="38"/>
    </row>
    <row r="186" spans="1:2" ht="33.75" customHeight="1">
      <c r="A186" s="38" t="s">
        <v>242</v>
      </c>
      <c r="B186" s="38"/>
    </row>
    <row r="187" spans="1:2" ht="2.25" customHeight="1">
      <c r="A187" s="38" t="s">
        <v>102</v>
      </c>
      <c r="B187" s="38"/>
    </row>
    <row r="188" spans="1:2" ht="15">
      <c r="A188" s="39" t="s">
        <v>103</v>
      </c>
      <c r="B188" s="39"/>
    </row>
    <row r="189" ht="9.75" customHeight="1">
      <c r="A189" s="12"/>
    </row>
    <row r="190" spans="1:2" ht="21" customHeight="1">
      <c r="A190" s="38" t="s">
        <v>104</v>
      </c>
      <c r="B190" s="38"/>
    </row>
    <row r="191" spans="1:2" ht="14.25" customHeight="1">
      <c r="A191" s="38" t="s">
        <v>137</v>
      </c>
      <c r="B191" s="38"/>
    </row>
    <row r="192" spans="1:2" ht="4.5" customHeight="1">
      <c r="A192" s="38" t="s">
        <v>102</v>
      </c>
      <c r="B192" s="38"/>
    </row>
    <row r="193" spans="1:2" ht="15">
      <c r="A193" s="39" t="s">
        <v>103</v>
      </c>
      <c r="B193" s="39"/>
    </row>
    <row r="194" spans="1:2" ht="18.75">
      <c r="A194" s="41" t="s">
        <v>175</v>
      </c>
      <c r="B194" s="41"/>
    </row>
  </sheetData>
  <sheetProtection/>
  <mergeCells count="48">
    <mergeCell ref="A1:B1"/>
    <mergeCell ref="A7:B7"/>
    <mergeCell ref="A8:B8"/>
    <mergeCell ref="A9:B9"/>
    <mergeCell ref="A45:B45"/>
    <mergeCell ref="A44:B44"/>
    <mergeCell ref="A42:B42"/>
    <mergeCell ref="A2:B2"/>
    <mergeCell ref="A14:B14"/>
    <mergeCell ref="A3:B3"/>
    <mergeCell ref="A4:B4"/>
    <mergeCell ref="A5:B5"/>
    <mergeCell ref="A6:B6"/>
    <mergeCell ref="A39:B39"/>
    <mergeCell ref="A41:B41"/>
    <mergeCell ref="A15:B15"/>
    <mergeCell ref="A17:B17"/>
    <mergeCell ref="A33:B33"/>
    <mergeCell ref="A43:B43"/>
    <mergeCell ref="A60:B60"/>
    <mergeCell ref="A58:B58"/>
    <mergeCell ref="A59:B59"/>
    <mergeCell ref="A46:B46"/>
    <mergeCell ref="A181:B181"/>
    <mergeCell ref="A47:B47"/>
    <mergeCell ref="A55:B55"/>
    <mergeCell ref="A49:B49"/>
    <mergeCell ref="A48:B48"/>
    <mergeCell ref="A194:B194"/>
    <mergeCell ref="A186:B186"/>
    <mergeCell ref="A187:B187"/>
    <mergeCell ref="A188:B188"/>
    <mergeCell ref="A190:B190"/>
    <mergeCell ref="A52:B52"/>
    <mergeCell ref="A193:B193"/>
    <mergeCell ref="A182:B182"/>
    <mergeCell ref="A53:B53"/>
    <mergeCell ref="A192:B192"/>
    <mergeCell ref="A191:B191"/>
    <mergeCell ref="A54:B54"/>
    <mergeCell ref="A185:B185"/>
    <mergeCell ref="A56:B56"/>
    <mergeCell ref="A50:B50"/>
    <mergeCell ref="A51:B51"/>
    <mergeCell ref="A61:B61"/>
    <mergeCell ref="A180:B180"/>
    <mergeCell ref="A57:B57"/>
    <mergeCell ref="A183:B183"/>
  </mergeCells>
  <printOptions/>
  <pageMargins left="0.7086614173228347" right="0.2362204724409449" top="0.6299212598425197" bottom="0.5118110236220472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194"/>
  <sheetViews>
    <sheetView zoomScalePageLayoutView="0" workbookViewId="0" topLeftCell="A15">
      <selection activeCell="A42" sqref="A42:B194"/>
    </sheetView>
  </sheetViews>
  <sheetFormatPr defaultColWidth="9.140625" defaultRowHeight="15"/>
  <cols>
    <col min="1" max="1" width="73.140625" style="3" customWidth="1"/>
    <col min="2" max="2" width="15.8515625" style="22" customWidth="1"/>
    <col min="3" max="3" width="9.140625" style="3" customWidth="1"/>
    <col min="4" max="4" width="9.140625" style="5" customWidth="1"/>
    <col min="5" max="16384" width="9.140625" style="3" customWidth="1"/>
  </cols>
  <sheetData>
    <row r="1" spans="1:2" ht="18.75">
      <c r="A1" s="54"/>
      <c r="B1" s="54"/>
    </row>
    <row r="2" spans="1:2" ht="15">
      <c r="A2" s="50" t="s">
        <v>0</v>
      </c>
      <c r="B2" s="50"/>
    </row>
    <row r="3" spans="1:2" ht="15">
      <c r="A3" s="55" t="s">
        <v>105</v>
      </c>
      <c r="B3" s="55"/>
    </row>
    <row r="4" spans="1:2" ht="15">
      <c r="A4" s="51" t="s">
        <v>107</v>
      </c>
      <c r="B4" s="51"/>
    </row>
    <row r="5" spans="1:2" ht="15">
      <c r="A5" s="55" t="s">
        <v>106</v>
      </c>
      <c r="B5" s="55"/>
    </row>
    <row r="6" spans="1:2" ht="15">
      <c r="A6" s="56" t="s">
        <v>108</v>
      </c>
      <c r="B6" s="56"/>
    </row>
    <row r="7" spans="1:2" ht="15">
      <c r="A7" s="50" t="s">
        <v>134</v>
      </c>
      <c r="B7" s="50"/>
    </row>
    <row r="8" spans="1:2" ht="15">
      <c r="A8" s="51" t="s">
        <v>1</v>
      </c>
      <c r="B8" s="51"/>
    </row>
    <row r="9" spans="1:2" ht="15">
      <c r="A9" s="52" t="s">
        <v>172</v>
      </c>
      <c r="B9" s="52"/>
    </row>
    <row r="14" spans="1:2" ht="18.75">
      <c r="A14" s="53" t="s">
        <v>2</v>
      </c>
      <c r="B14" s="53"/>
    </row>
    <row r="15" spans="1:2" ht="18.75">
      <c r="A15" s="53" t="s">
        <v>135</v>
      </c>
      <c r="B15" s="53"/>
    </row>
    <row r="17" spans="1:2" ht="19.5" thickBot="1">
      <c r="A17" s="43"/>
      <c r="B17" s="43"/>
    </row>
    <row r="18" spans="1:2" ht="19.5" thickBot="1">
      <c r="A18" s="6"/>
      <c r="B18" s="13" t="s">
        <v>3</v>
      </c>
    </row>
    <row r="19" spans="1:2" ht="19.5" thickBot="1">
      <c r="A19" s="7" t="s">
        <v>4</v>
      </c>
      <c r="B19" s="17"/>
    </row>
    <row r="20" spans="1:4" ht="38.25" thickBot="1">
      <c r="A20" s="6" t="s">
        <v>138</v>
      </c>
      <c r="B20" s="8">
        <v>41275</v>
      </c>
      <c r="D20" s="14"/>
    </row>
    <row r="21" spans="1:2" ht="19.5" thickBot="1">
      <c r="A21" s="7"/>
      <c r="B21" s="17"/>
    </row>
    <row r="22" spans="1:2" ht="32.25" thickBot="1">
      <c r="A22" s="9" t="s">
        <v>196</v>
      </c>
      <c r="B22" s="17"/>
    </row>
    <row r="23" spans="1:2" ht="19.5" thickBot="1">
      <c r="A23" s="15" t="s">
        <v>110</v>
      </c>
      <c r="B23" s="17"/>
    </row>
    <row r="24" spans="1:2" ht="32.25" thickBot="1">
      <c r="A24" s="9" t="s">
        <v>211</v>
      </c>
      <c r="B24" s="17"/>
    </row>
    <row r="25" spans="1:2" ht="19.5" thickBot="1">
      <c r="A25" s="16" t="s">
        <v>123</v>
      </c>
      <c r="B25" s="11"/>
    </row>
    <row r="26" spans="1:2" ht="19.5" thickBot="1">
      <c r="A26" s="7" t="s">
        <v>5</v>
      </c>
      <c r="B26" s="20">
        <v>71927539</v>
      </c>
    </row>
    <row r="27" spans="1:2" ht="24.75" thickBot="1">
      <c r="A27" s="6" t="s">
        <v>6</v>
      </c>
      <c r="B27" s="21" t="s">
        <v>176</v>
      </c>
    </row>
    <row r="28" spans="1:4" ht="19.5" customHeight="1" thickBot="1">
      <c r="A28" s="6" t="s">
        <v>109</v>
      </c>
      <c r="B28" s="17">
        <v>383</v>
      </c>
      <c r="D28" s="18"/>
    </row>
    <row r="29" ht="18.75">
      <c r="A29" s="10"/>
    </row>
    <row r="30" ht="18.75">
      <c r="A30" s="10"/>
    </row>
    <row r="31" ht="18.75">
      <c r="A31" s="10"/>
    </row>
    <row r="32" ht="18.75">
      <c r="A32" s="10"/>
    </row>
    <row r="33" spans="1:2" ht="18.75">
      <c r="A33" s="48" t="s">
        <v>111</v>
      </c>
      <c r="B33" s="48"/>
    </row>
    <row r="34" spans="1:2" ht="18.75">
      <c r="A34" s="19" t="s">
        <v>126</v>
      </c>
      <c r="B34" s="4"/>
    </row>
    <row r="35" spans="1:2" ht="18.75">
      <c r="A35" s="19"/>
      <c r="B35" s="4"/>
    </row>
    <row r="36" spans="1:2" ht="18.75">
      <c r="A36" s="19"/>
      <c r="B36" s="4"/>
    </row>
    <row r="37" spans="1:2" ht="18.75">
      <c r="A37" s="19"/>
      <c r="B37" s="4"/>
    </row>
    <row r="38" ht="15">
      <c r="B38" s="3"/>
    </row>
    <row r="39" spans="1:2" ht="19.5" customHeight="1">
      <c r="A39" s="43" t="s">
        <v>127</v>
      </c>
      <c r="B39" s="43"/>
    </row>
    <row r="40" spans="1:2" ht="12" customHeight="1">
      <c r="A40" s="4"/>
      <c r="B40" s="4"/>
    </row>
    <row r="41" spans="1:2" ht="18" customHeight="1">
      <c r="A41" s="38" t="s">
        <v>7</v>
      </c>
      <c r="B41" s="38"/>
    </row>
    <row r="42" spans="1:2" ht="36" customHeight="1">
      <c r="A42" s="49" t="s">
        <v>112</v>
      </c>
      <c r="B42" s="49"/>
    </row>
    <row r="43" spans="1:2" ht="18.75">
      <c r="A43" s="38" t="s">
        <v>8</v>
      </c>
      <c r="B43" s="38"/>
    </row>
    <row r="44" spans="1:2" ht="37.5" customHeight="1">
      <c r="A44" s="38" t="s">
        <v>113</v>
      </c>
      <c r="B44" s="38"/>
    </row>
    <row r="45" spans="1:2" ht="54" customHeight="1">
      <c r="A45" s="38" t="s">
        <v>114</v>
      </c>
      <c r="B45" s="38"/>
    </row>
    <row r="46" spans="1:2" ht="53.25" customHeight="1">
      <c r="A46" s="38" t="s">
        <v>115</v>
      </c>
      <c r="B46" s="38"/>
    </row>
    <row r="47" spans="1:2" ht="35.25" customHeight="1">
      <c r="A47" s="38" t="s">
        <v>124</v>
      </c>
      <c r="B47" s="38"/>
    </row>
    <row r="48" spans="1:2" ht="51.75" customHeight="1">
      <c r="A48" s="38" t="s">
        <v>116</v>
      </c>
      <c r="B48" s="38"/>
    </row>
    <row r="49" spans="1:2" ht="18.75" customHeight="1">
      <c r="A49" s="38" t="s">
        <v>117</v>
      </c>
      <c r="B49" s="38"/>
    </row>
    <row r="50" spans="1:2" ht="50.25" customHeight="1">
      <c r="A50" s="38" t="s">
        <v>118</v>
      </c>
      <c r="B50" s="38"/>
    </row>
    <row r="51" spans="1:2" ht="54.75" customHeight="1">
      <c r="A51" s="38" t="s">
        <v>119</v>
      </c>
      <c r="B51" s="38"/>
    </row>
    <row r="52" spans="1:2" ht="74.25" customHeight="1">
      <c r="A52" s="45" t="s">
        <v>120</v>
      </c>
      <c r="B52" s="45"/>
    </row>
    <row r="53" spans="1:2" ht="35.25" customHeight="1">
      <c r="A53" s="46" t="s">
        <v>121</v>
      </c>
      <c r="B53" s="46"/>
    </row>
    <row r="54" spans="1:2" ht="132.75" customHeight="1">
      <c r="A54" s="47" t="s">
        <v>216</v>
      </c>
      <c r="B54" s="47"/>
    </row>
    <row r="55" spans="1:2" ht="56.25" customHeight="1">
      <c r="A55" s="38" t="s">
        <v>217</v>
      </c>
      <c r="B55" s="38"/>
    </row>
    <row r="56" spans="1:2" ht="36.75" customHeight="1">
      <c r="A56" s="38" t="s">
        <v>131</v>
      </c>
      <c r="B56" s="38"/>
    </row>
    <row r="57" spans="1:2" ht="35.25" customHeight="1">
      <c r="A57" s="38" t="s">
        <v>130</v>
      </c>
      <c r="B57" s="38"/>
    </row>
    <row r="58" spans="1:2" ht="36" customHeight="1">
      <c r="A58" s="38" t="s">
        <v>136</v>
      </c>
      <c r="B58" s="38"/>
    </row>
    <row r="59" spans="1:2" ht="18.75">
      <c r="A59" s="38"/>
      <c r="B59" s="38"/>
    </row>
    <row r="60" spans="1:2" ht="18.75">
      <c r="A60" s="43" t="s">
        <v>9</v>
      </c>
      <c r="B60" s="43"/>
    </row>
    <row r="61" spans="1:2" ht="18.75">
      <c r="A61" s="44"/>
      <c r="B61" s="44"/>
    </row>
    <row r="62" spans="1:2" ht="18.75">
      <c r="A62" s="24" t="s">
        <v>10</v>
      </c>
      <c r="B62" s="24" t="s">
        <v>11</v>
      </c>
    </row>
    <row r="63" spans="1:2" ht="15.75">
      <c r="A63" s="25">
        <v>1</v>
      </c>
      <c r="B63" s="25">
        <v>2</v>
      </c>
    </row>
    <row r="64" spans="1:2" ht="15.75">
      <c r="A64" s="26" t="s">
        <v>12</v>
      </c>
      <c r="B64" s="27">
        <v>103427</v>
      </c>
    </row>
    <row r="65" spans="1:2" ht="15.75">
      <c r="A65" s="26" t="s">
        <v>13</v>
      </c>
      <c r="B65" s="27"/>
    </row>
    <row r="66" spans="1:2" ht="15.75">
      <c r="A66" s="26" t="s">
        <v>14</v>
      </c>
      <c r="B66" s="27">
        <v>19938</v>
      </c>
    </row>
    <row r="67" spans="1:2" ht="15.75">
      <c r="A67" s="26" t="s">
        <v>15</v>
      </c>
      <c r="B67" s="27"/>
    </row>
    <row r="68" spans="1:2" ht="31.5">
      <c r="A68" s="26" t="s">
        <v>16</v>
      </c>
      <c r="B68" s="27">
        <v>19938</v>
      </c>
    </row>
    <row r="69" spans="1:2" ht="47.25">
      <c r="A69" s="26" t="s">
        <v>17</v>
      </c>
      <c r="B69" s="27"/>
    </row>
    <row r="70" spans="1:2" ht="47.25">
      <c r="A70" s="26" t="s">
        <v>18</v>
      </c>
      <c r="B70" s="27"/>
    </row>
    <row r="71" spans="1:2" ht="16.5" customHeight="1">
      <c r="A71" s="26" t="s">
        <v>19</v>
      </c>
      <c r="B71" s="27"/>
    </row>
    <row r="72" spans="1:2" ht="31.5">
      <c r="A72" s="26" t="s">
        <v>20</v>
      </c>
      <c r="B72" s="27">
        <v>83489</v>
      </c>
    </row>
    <row r="73" spans="1:2" ht="15.75">
      <c r="A73" s="26" t="s">
        <v>15</v>
      </c>
      <c r="B73" s="27"/>
    </row>
    <row r="74" spans="1:2" ht="17.25" customHeight="1">
      <c r="A74" s="26" t="s">
        <v>21</v>
      </c>
      <c r="B74" s="27"/>
    </row>
    <row r="75" spans="1:2" ht="15.75">
      <c r="A75" s="26" t="s">
        <v>22</v>
      </c>
      <c r="B75" s="27"/>
    </row>
    <row r="76" spans="1:2" ht="15.75">
      <c r="A76" s="26" t="s">
        <v>23</v>
      </c>
      <c r="B76" s="27">
        <f>B79+B91</f>
        <v>6078</v>
      </c>
    </row>
    <row r="77" spans="1:2" ht="15.75">
      <c r="A77" s="26" t="s">
        <v>13</v>
      </c>
      <c r="B77" s="27"/>
    </row>
    <row r="78" spans="1:2" ht="31.5">
      <c r="A78" s="37" t="s">
        <v>24</v>
      </c>
      <c r="B78" s="27"/>
    </row>
    <row r="79" spans="1:2" ht="31.5">
      <c r="A79" s="26" t="s">
        <v>25</v>
      </c>
      <c r="B79" s="27">
        <f>B81+B82+B83+B84+B85+B86+B87+B88+B89+B90</f>
        <v>15</v>
      </c>
    </row>
    <row r="80" spans="1:2" ht="15.75">
      <c r="A80" s="26" t="s">
        <v>15</v>
      </c>
      <c r="B80" s="27"/>
    </row>
    <row r="81" spans="1:2" ht="15.75">
      <c r="A81" s="26" t="s">
        <v>26</v>
      </c>
      <c r="B81" s="27"/>
    </row>
    <row r="82" spans="1:2" ht="15.75">
      <c r="A82" s="26" t="s">
        <v>27</v>
      </c>
      <c r="B82" s="27"/>
    </row>
    <row r="83" spans="1:2" ht="15.75">
      <c r="A83" s="26" t="s">
        <v>28</v>
      </c>
      <c r="B83" s="27"/>
    </row>
    <row r="84" spans="1:2" ht="15.75">
      <c r="A84" s="26" t="s">
        <v>29</v>
      </c>
      <c r="B84" s="27"/>
    </row>
    <row r="85" spans="1:2" ht="15.75">
      <c r="A85" s="26" t="s">
        <v>30</v>
      </c>
      <c r="B85" s="27">
        <v>15</v>
      </c>
    </row>
    <row r="86" spans="1:2" ht="15.75">
      <c r="A86" s="26" t="s">
        <v>31</v>
      </c>
      <c r="B86" s="27"/>
    </row>
    <row r="87" spans="1:2" ht="15.75">
      <c r="A87" s="26" t="s">
        <v>32</v>
      </c>
      <c r="B87" s="27"/>
    </row>
    <row r="88" spans="1:2" ht="18" customHeight="1">
      <c r="A88" s="26" t="s">
        <v>33</v>
      </c>
      <c r="B88" s="27"/>
    </row>
    <row r="89" spans="1:2" ht="15.75">
      <c r="A89" s="26" t="s">
        <v>34</v>
      </c>
      <c r="B89" s="27"/>
    </row>
    <row r="90" spans="1:2" ht="15.75">
      <c r="A90" s="26" t="s">
        <v>35</v>
      </c>
      <c r="B90" s="27"/>
    </row>
    <row r="91" spans="1:2" ht="31.5">
      <c r="A91" s="37" t="s">
        <v>36</v>
      </c>
      <c r="B91" s="27">
        <f>B102</f>
        <v>6063</v>
      </c>
    </row>
    <row r="92" spans="1:2" ht="15.75">
      <c r="A92" s="26" t="s">
        <v>15</v>
      </c>
      <c r="B92" s="27"/>
    </row>
    <row r="93" spans="1:2" ht="15.75">
      <c r="A93" s="26" t="s">
        <v>37</v>
      </c>
      <c r="B93" s="27"/>
    </row>
    <row r="94" spans="1:2" ht="15.75">
      <c r="A94" s="26" t="s">
        <v>27</v>
      </c>
      <c r="B94" s="27"/>
    </row>
    <row r="95" spans="1:2" ht="15.75">
      <c r="A95" s="26" t="s">
        <v>28</v>
      </c>
      <c r="B95" s="27"/>
    </row>
    <row r="96" spans="1:2" ht="15.75">
      <c r="A96" s="26" t="s">
        <v>29</v>
      </c>
      <c r="B96" s="27"/>
    </row>
    <row r="97" spans="1:2" ht="15.75">
      <c r="A97" s="26" t="s">
        <v>30</v>
      </c>
      <c r="B97" s="27"/>
    </row>
    <row r="98" spans="1:2" ht="15.75">
      <c r="A98" s="26" t="s">
        <v>31</v>
      </c>
      <c r="B98" s="27"/>
    </row>
    <row r="99" spans="1:2" ht="15.75">
      <c r="A99" s="26" t="s">
        <v>32</v>
      </c>
      <c r="B99" s="27"/>
    </row>
    <row r="100" spans="1:2" ht="18" customHeight="1">
      <c r="A100" s="26" t="s">
        <v>33</v>
      </c>
      <c r="B100" s="27"/>
    </row>
    <row r="101" spans="1:2" ht="15.75">
      <c r="A101" s="26" t="s">
        <v>34</v>
      </c>
      <c r="B101" s="27"/>
    </row>
    <row r="102" spans="1:2" ht="15.75">
      <c r="A102" s="26" t="s">
        <v>35</v>
      </c>
      <c r="B102" s="27">
        <v>6063</v>
      </c>
    </row>
    <row r="103" spans="1:2" ht="15.75">
      <c r="A103" s="26" t="s">
        <v>38</v>
      </c>
      <c r="B103" s="27">
        <f>B106+B121</f>
        <v>19325</v>
      </c>
    </row>
    <row r="104" spans="1:2" ht="15.75">
      <c r="A104" s="26" t="s">
        <v>13</v>
      </c>
      <c r="B104" s="27"/>
    </row>
    <row r="105" spans="1:2" ht="15.75">
      <c r="A105" s="26" t="s">
        <v>39</v>
      </c>
      <c r="B105" s="27"/>
    </row>
    <row r="106" spans="1:2" ht="31.5">
      <c r="A106" s="37" t="s">
        <v>40</v>
      </c>
      <c r="B106" s="27">
        <f>B107+B108+B109+B110+B111+B112+B113+B114+B115+B116+B117+B118+B119</f>
        <v>19325</v>
      </c>
    </row>
    <row r="107" spans="1:2" ht="15.75">
      <c r="A107" s="26" t="s">
        <v>15</v>
      </c>
      <c r="B107" s="27"/>
    </row>
    <row r="108" spans="1:2" ht="15.75">
      <c r="A108" s="26" t="s">
        <v>41</v>
      </c>
      <c r="B108" s="27"/>
    </row>
    <row r="109" spans="1:2" ht="15.75">
      <c r="A109" s="26" t="s">
        <v>42</v>
      </c>
      <c r="B109" s="27"/>
    </row>
    <row r="110" spans="1:2" ht="15.75">
      <c r="A110" s="26" t="s">
        <v>43</v>
      </c>
      <c r="B110" s="27"/>
    </row>
    <row r="111" spans="1:2" ht="15.75">
      <c r="A111" s="26" t="s">
        <v>44</v>
      </c>
      <c r="B111" s="27">
        <v>11286</v>
      </c>
    </row>
    <row r="112" spans="1:2" ht="15.75">
      <c r="A112" s="26" t="s">
        <v>45</v>
      </c>
      <c r="B112" s="27">
        <v>4708</v>
      </c>
    </row>
    <row r="113" spans="1:2" ht="15.75">
      <c r="A113" s="26" t="s">
        <v>46</v>
      </c>
      <c r="B113" s="27"/>
    </row>
    <row r="114" spans="1:2" ht="15.75">
      <c r="A114" s="26" t="s">
        <v>47</v>
      </c>
      <c r="B114" s="27"/>
    </row>
    <row r="115" spans="1:2" ht="15.75">
      <c r="A115" s="26" t="s">
        <v>48</v>
      </c>
      <c r="B115" s="27"/>
    </row>
    <row r="116" spans="1:2" ht="15.75">
      <c r="A116" s="26" t="s">
        <v>49</v>
      </c>
      <c r="B116" s="27"/>
    </row>
    <row r="117" spans="1:2" ht="15.75">
      <c r="A117" s="26" t="s">
        <v>50</v>
      </c>
      <c r="B117" s="27">
        <v>3266</v>
      </c>
    </row>
    <row r="118" spans="1:2" ht="15.75">
      <c r="A118" s="26" t="s">
        <v>51</v>
      </c>
      <c r="B118" s="27"/>
    </row>
    <row r="119" spans="1:2" ht="15.75">
      <c r="A119" s="26" t="s">
        <v>52</v>
      </c>
      <c r="B119" s="27">
        <v>65</v>
      </c>
    </row>
    <row r="120" spans="1:2" ht="15.75">
      <c r="A120" s="26" t="s">
        <v>53</v>
      </c>
      <c r="B120" s="27"/>
    </row>
    <row r="121" spans="1:2" ht="47.25">
      <c r="A121" s="37" t="s">
        <v>54</v>
      </c>
      <c r="B121" s="27"/>
    </row>
    <row r="122" spans="1:2" ht="15.75">
      <c r="A122" s="26" t="s">
        <v>15</v>
      </c>
      <c r="B122" s="27"/>
    </row>
    <row r="123" spans="1:2" ht="15.75">
      <c r="A123" s="26" t="s">
        <v>55</v>
      </c>
      <c r="B123" s="27"/>
    </row>
    <row r="124" spans="1:2" ht="15.75">
      <c r="A124" s="26" t="s">
        <v>56</v>
      </c>
      <c r="B124" s="27"/>
    </row>
    <row r="125" spans="1:2" ht="15.75">
      <c r="A125" s="26" t="s">
        <v>57</v>
      </c>
      <c r="B125" s="27"/>
    </row>
    <row r="126" spans="1:2" ht="15.75">
      <c r="A126" s="26" t="s">
        <v>58</v>
      </c>
      <c r="B126" s="27"/>
    </row>
    <row r="127" spans="1:2" ht="15.75">
      <c r="A127" s="26" t="s">
        <v>59</v>
      </c>
      <c r="B127" s="27"/>
    </row>
    <row r="128" spans="1:2" ht="15.75">
      <c r="A128" s="26" t="s">
        <v>60</v>
      </c>
      <c r="B128" s="27"/>
    </row>
    <row r="129" spans="1:2" ht="15.75">
      <c r="A129" s="26" t="s">
        <v>61</v>
      </c>
      <c r="B129" s="27"/>
    </row>
    <row r="130" spans="1:2" ht="15.75">
      <c r="A130" s="26" t="s">
        <v>62</v>
      </c>
      <c r="B130" s="27"/>
    </row>
    <row r="131" spans="1:2" ht="15.75">
      <c r="A131" s="26" t="s">
        <v>63</v>
      </c>
      <c r="B131" s="27"/>
    </row>
    <row r="132" spans="1:2" ht="15.75">
      <c r="A132" s="26" t="s">
        <v>64</v>
      </c>
      <c r="B132" s="27"/>
    </row>
    <row r="133" spans="1:2" ht="15.75">
      <c r="A133" s="26" t="s">
        <v>65</v>
      </c>
      <c r="B133" s="27"/>
    </row>
    <row r="134" spans="1:2" ht="15.75">
      <c r="A134" s="26" t="s">
        <v>66</v>
      </c>
      <c r="B134" s="27"/>
    </row>
    <row r="135" spans="1:2" ht="15.75">
      <c r="A135" s="26" t="s">
        <v>67</v>
      </c>
      <c r="B135" s="27"/>
    </row>
    <row r="136" spans="1:15" s="2" customFormat="1" ht="15.75">
      <c r="A136" s="26" t="s">
        <v>68</v>
      </c>
      <c r="B136" s="27"/>
      <c r="C136" s="3"/>
      <c r="D136" s="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2" ht="15.75">
      <c r="A137" s="30" t="s">
        <v>69</v>
      </c>
      <c r="B137" s="31">
        <f>B139+B142+B143</f>
        <v>1729838</v>
      </c>
    </row>
    <row r="138" spans="1:15" s="1" customFormat="1" ht="15.75">
      <c r="A138" s="26" t="s">
        <v>15</v>
      </c>
      <c r="B138" s="27"/>
      <c r="C138" s="3"/>
      <c r="D138" s="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2" ht="15.75">
      <c r="A139" s="26" t="s">
        <v>70</v>
      </c>
      <c r="B139" s="27">
        <f>B152+B157+B165+220700</f>
        <v>1659000</v>
      </c>
    </row>
    <row r="140" spans="1:4" ht="15.75">
      <c r="A140" s="26" t="s">
        <v>71</v>
      </c>
      <c r="B140" s="27"/>
      <c r="D140" s="29"/>
    </row>
    <row r="141" spans="1:2" ht="15.75">
      <c r="A141" s="26" t="s">
        <v>72</v>
      </c>
      <c r="B141" s="27"/>
    </row>
    <row r="142" spans="1:15" s="1" customFormat="1" ht="15.75">
      <c r="A142" s="28" t="s">
        <v>122</v>
      </c>
      <c r="B142" s="27">
        <f>B166</f>
        <v>19088</v>
      </c>
      <c r="C142" s="3"/>
      <c r="D142" s="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s="1" customFormat="1" ht="47.25">
      <c r="A143" s="26" t="s">
        <v>73</v>
      </c>
      <c r="B143" s="27">
        <f>B145</f>
        <v>51750</v>
      </c>
      <c r="C143" s="3"/>
      <c r="D143" s="5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2" ht="15.75">
      <c r="A144" s="26" t="s">
        <v>15</v>
      </c>
      <c r="B144" s="27"/>
    </row>
    <row r="145" spans="1:2" ht="15.75">
      <c r="A145" s="26" t="s">
        <v>74</v>
      </c>
      <c r="B145" s="27">
        <v>51750</v>
      </c>
    </row>
    <row r="146" spans="1:2" ht="15.75">
      <c r="A146" s="26" t="s">
        <v>75</v>
      </c>
      <c r="B146" s="27"/>
    </row>
    <row r="147" spans="1:2" ht="15.75">
      <c r="A147" s="26" t="s">
        <v>76</v>
      </c>
      <c r="B147" s="27"/>
    </row>
    <row r="148" spans="1:2" ht="15.75">
      <c r="A148" s="26" t="s">
        <v>15</v>
      </c>
      <c r="B148" s="27"/>
    </row>
    <row r="149" spans="1:2" ht="15.75">
      <c r="A149" s="26" t="s">
        <v>77</v>
      </c>
      <c r="B149" s="27"/>
    </row>
    <row r="150" spans="1:15" s="2" customFormat="1" ht="15.75">
      <c r="A150" s="30" t="s">
        <v>78</v>
      </c>
      <c r="B150" s="31">
        <f>B152+B157+B165+B166+B168</f>
        <v>1729838</v>
      </c>
      <c r="C150" s="3"/>
      <c r="D150" s="5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2" ht="15.75">
      <c r="A151" s="26" t="s">
        <v>15</v>
      </c>
      <c r="B151" s="27"/>
    </row>
    <row r="152" spans="1:2" ht="15.75">
      <c r="A152" s="32" t="s">
        <v>79</v>
      </c>
      <c r="B152" s="27">
        <f>B154+B155+B156</f>
        <v>1085700</v>
      </c>
    </row>
    <row r="153" spans="1:2" ht="15.75">
      <c r="A153" s="26" t="s">
        <v>13</v>
      </c>
      <c r="B153" s="27"/>
    </row>
    <row r="154" spans="1:15" s="1" customFormat="1" ht="15.75">
      <c r="A154" s="26" t="s">
        <v>80</v>
      </c>
      <c r="B154" s="27">
        <v>832000</v>
      </c>
      <c r="C154" s="3"/>
      <c r="D154" s="5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s="1" customFormat="1" ht="15.75">
      <c r="A155" s="26" t="s">
        <v>81</v>
      </c>
      <c r="B155" s="27">
        <v>2400</v>
      </c>
      <c r="C155" s="3"/>
      <c r="D155" s="5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s="1" customFormat="1" ht="15.75">
      <c r="A156" s="26" t="s">
        <v>82</v>
      </c>
      <c r="B156" s="27">
        <v>251300</v>
      </c>
      <c r="C156" s="3"/>
      <c r="D156" s="5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2" ht="15.75">
      <c r="A157" s="32" t="s">
        <v>83</v>
      </c>
      <c r="B157" s="27">
        <f>B159+B160+B161+B162+B163+B164</f>
        <v>352300</v>
      </c>
    </row>
    <row r="158" spans="1:2" ht="15.75">
      <c r="A158" s="26" t="s">
        <v>13</v>
      </c>
      <c r="B158" s="27"/>
    </row>
    <row r="159" spans="1:15" s="1" customFormat="1" ht="15.75">
      <c r="A159" s="26" t="s">
        <v>84</v>
      </c>
      <c r="B159" s="27">
        <v>4500</v>
      </c>
      <c r="C159" s="3"/>
      <c r="D159" s="5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s="1" customFormat="1" ht="15.75">
      <c r="A160" s="26" t="s">
        <v>85</v>
      </c>
      <c r="B160" s="27">
        <v>0</v>
      </c>
      <c r="C160" s="3"/>
      <c r="D160" s="5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s="1" customFormat="1" ht="15.75">
      <c r="A161" s="26" t="s">
        <v>86</v>
      </c>
      <c r="B161" s="27">
        <v>228300</v>
      </c>
      <c r="C161" s="3"/>
      <c r="D161" s="5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s="1" customFormat="1" ht="15.75">
      <c r="A162" s="26" t="s">
        <v>87</v>
      </c>
      <c r="B162" s="27">
        <v>0</v>
      </c>
      <c r="C162" s="3"/>
      <c r="D162" s="5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s="1" customFormat="1" ht="15.75">
      <c r="A163" s="26" t="s">
        <v>88</v>
      </c>
      <c r="B163" s="27">
        <v>62900</v>
      </c>
      <c r="C163" s="3"/>
      <c r="D163" s="5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s="1" customFormat="1" ht="15.75">
      <c r="A164" s="26" t="s">
        <v>89</v>
      </c>
      <c r="B164" s="27">
        <v>56600</v>
      </c>
      <c r="C164" s="3"/>
      <c r="D164" s="5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s="1" customFormat="1" ht="15.75">
      <c r="A165" s="32" t="s">
        <v>90</v>
      </c>
      <c r="B165" s="27">
        <v>300</v>
      </c>
      <c r="C165" s="3"/>
      <c r="D165" s="5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s="1" customFormat="1" ht="15.75">
      <c r="A166" s="32" t="s">
        <v>128</v>
      </c>
      <c r="B166" s="27">
        <v>19088</v>
      </c>
      <c r="C166" s="3"/>
      <c r="D166" s="5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s="1" customFormat="1" ht="15.75">
      <c r="A167" s="26" t="s">
        <v>129</v>
      </c>
      <c r="B167" s="27">
        <v>19088</v>
      </c>
      <c r="C167" s="3"/>
      <c r="D167" s="5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s="1" customFormat="1" ht="15.75">
      <c r="A168" s="32" t="s">
        <v>91</v>
      </c>
      <c r="B168" s="27">
        <f>B170+B171+B173</f>
        <v>272450</v>
      </c>
      <c r="C168" s="23"/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2" ht="15.75">
      <c r="A169" s="26" t="s">
        <v>13</v>
      </c>
      <c r="B169" s="27"/>
    </row>
    <row r="170" spans="1:2" ht="15.75">
      <c r="A170" s="26" t="s">
        <v>92</v>
      </c>
      <c r="B170" s="27">
        <v>0</v>
      </c>
    </row>
    <row r="171" spans="1:2" ht="15.75">
      <c r="A171" s="26" t="s">
        <v>93</v>
      </c>
      <c r="B171" s="27">
        <v>0</v>
      </c>
    </row>
    <row r="172" spans="1:2" ht="15.75">
      <c r="A172" s="26" t="s">
        <v>94</v>
      </c>
      <c r="B172" s="27">
        <v>0</v>
      </c>
    </row>
    <row r="173" spans="1:15" s="1" customFormat="1" ht="15.75">
      <c r="A173" s="26" t="s">
        <v>95</v>
      </c>
      <c r="B173" s="27">
        <f>220700+51750</f>
        <v>272450</v>
      </c>
      <c r="C173" s="3"/>
      <c r="D173" s="5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2" ht="15.75">
      <c r="A174" s="26" t="s">
        <v>96</v>
      </c>
      <c r="B174" s="27">
        <v>0</v>
      </c>
    </row>
    <row r="175" spans="1:2" ht="20.25" customHeight="1">
      <c r="A175" s="26" t="s">
        <v>13</v>
      </c>
      <c r="B175" s="27"/>
    </row>
    <row r="176" spans="1:2" ht="31.5">
      <c r="A176" s="26" t="s">
        <v>97</v>
      </c>
      <c r="B176" s="27">
        <v>0</v>
      </c>
    </row>
    <row r="177" spans="1:2" ht="15.75">
      <c r="A177" s="26" t="s">
        <v>98</v>
      </c>
      <c r="B177" s="27"/>
    </row>
    <row r="178" spans="1:2" ht="15.75">
      <c r="A178" s="26" t="s">
        <v>99</v>
      </c>
      <c r="B178" s="27"/>
    </row>
    <row r="179" ht="18.75">
      <c r="A179" s="10"/>
    </row>
    <row r="180" spans="1:2" ht="18.75">
      <c r="A180" s="38"/>
      <c r="B180" s="38"/>
    </row>
    <row r="181" spans="1:2" ht="18.75" customHeight="1">
      <c r="A181" s="38" t="s">
        <v>173</v>
      </c>
      <c r="B181" s="38"/>
    </row>
    <row r="182" spans="1:2" ht="3.75" customHeight="1">
      <c r="A182" s="38" t="s">
        <v>102</v>
      </c>
      <c r="B182" s="38"/>
    </row>
    <row r="183" spans="1:2" ht="15">
      <c r="A183" s="39" t="s">
        <v>103</v>
      </c>
      <c r="B183" s="39"/>
    </row>
    <row r="184" ht="15">
      <c r="A184" s="12" t="s">
        <v>100</v>
      </c>
    </row>
    <row r="185" spans="1:2" ht="18.75">
      <c r="A185" s="38" t="s">
        <v>101</v>
      </c>
      <c r="B185" s="38"/>
    </row>
    <row r="186" spans="1:2" ht="33.75" customHeight="1">
      <c r="A186" s="38" t="s">
        <v>174</v>
      </c>
      <c r="B186" s="38"/>
    </row>
    <row r="187" spans="1:2" ht="2.25" customHeight="1">
      <c r="A187" s="38" t="s">
        <v>102</v>
      </c>
      <c r="B187" s="38"/>
    </row>
    <row r="188" spans="1:2" ht="15">
      <c r="A188" s="39" t="s">
        <v>103</v>
      </c>
      <c r="B188" s="39"/>
    </row>
    <row r="189" ht="9.75" customHeight="1">
      <c r="A189" s="12"/>
    </row>
    <row r="190" spans="1:2" ht="21" customHeight="1">
      <c r="A190" s="38" t="s">
        <v>104</v>
      </c>
      <c r="B190" s="38"/>
    </row>
    <row r="191" spans="1:2" ht="14.25" customHeight="1">
      <c r="A191" s="38" t="s">
        <v>137</v>
      </c>
      <c r="B191" s="38"/>
    </row>
    <row r="192" spans="1:2" ht="4.5" customHeight="1">
      <c r="A192" s="38" t="s">
        <v>102</v>
      </c>
      <c r="B192" s="38"/>
    </row>
    <row r="193" spans="1:2" ht="15">
      <c r="A193" s="39" t="s">
        <v>103</v>
      </c>
      <c r="B193" s="39"/>
    </row>
    <row r="194" spans="1:2" ht="18.75">
      <c r="A194" s="41" t="s">
        <v>175</v>
      </c>
      <c r="B194" s="41"/>
    </row>
  </sheetData>
  <sheetProtection/>
  <mergeCells count="48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4:B14"/>
    <mergeCell ref="A15:B15"/>
    <mergeCell ref="A17:B17"/>
    <mergeCell ref="A33:B33"/>
    <mergeCell ref="A39:B39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180:B180"/>
    <mergeCell ref="A181:B181"/>
    <mergeCell ref="A182:B182"/>
    <mergeCell ref="A183:B183"/>
    <mergeCell ref="A185:B185"/>
    <mergeCell ref="A186:B186"/>
    <mergeCell ref="A187:B187"/>
    <mergeCell ref="A188:B188"/>
    <mergeCell ref="A190:B190"/>
    <mergeCell ref="A191:B191"/>
    <mergeCell ref="A192:B192"/>
    <mergeCell ref="A193:B193"/>
    <mergeCell ref="A194:B194"/>
  </mergeCells>
  <printOptions/>
  <pageMargins left="0.7086614173228347" right="0.2362204724409449" top="0.6299212598425197" bottom="0.5118110236220472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194"/>
  <sheetViews>
    <sheetView zoomScalePageLayoutView="0" workbookViewId="0" topLeftCell="A173">
      <selection activeCell="E188" sqref="E188"/>
    </sheetView>
  </sheetViews>
  <sheetFormatPr defaultColWidth="9.140625" defaultRowHeight="15"/>
  <cols>
    <col min="1" max="1" width="73.140625" style="3" customWidth="1"/>
    <col min="2" max="2" width="15.8515625" style="22" customWidth="1"/>
    <col min="3" max="3" width="9.140625" style="3" customWidth="1"/>
    <col min="4" max="4" width="9.140625" style="5" customWidth="1"/>
    <col min="5" max="16384" width="9.140625" style="3" customWidth="1"/>
  </cols>
  <sheetData>
    <row r="1" spans="1:2" ht="18.75">
      <c r="A1" s="54"/>
      <c r="B1" s="54"/>
    </row>
    <row r="2" spans="1:2" ht="15">
      <c r="A2" s="50" t="s">
        <v>0</v>
      </c>
      <c r="B2" s="50"/>
    </row>
    <row r="3" spans="1:2" ht="15">
      <c r="A3" s="55" t="s">
        <v>105</v>
      </c>
      <c r="B3" s="55"/>
    </row>
    <row r="4" spans="1:2" ht="15">
      <c r="A4" s="51" t="s">
        <v>107</v>
      </c>
      <c r="B4" s="51"/>
    </row>
    <row r="5" spans="1:2" ht="15">
      <c r="A5" s="55" t="s">
        <v>106</v>
      </c>
      <c r="B5" s="55"/>
    </row>
    <row r="6" spans="1:2" ht="15">
      <c r="A6" s="56" t="s">
        <v>108</v>
      </c>
      <c r="B6" s="56"/>
    </row>
    <row r="7" spans="1:2" ht="15">
      <c r="A7" s="50" t="s">
        <v>134</v>
      </c>
      <c r="B7" s="50"/>
    </row>
    <row r="8" spans="1:2" ht="15">
      <c r="A8" s="51" t="s">
        <v>1</v>
      </c>
      <c r="B8" s="51"/>
    </row>
    <row r="9" spans="1:2" ht="15">
      <c r="A9" s="52" t="s">
        <v>172</v>
      </c>
      <c r="B9" s="52"/>
    </row>
    <row r="14" spans="1:2" ht="18.75">
      <c r="A14" s="53" t="s">
        <v>2</v>
      </c>
      <c r="B14" s="53"/>
    </row>
    <row r="15" spans="1:2" ht="18.75">
      <c r="A15" s="53" t="s">
        <v>135</v>
      </c>
      <c r="B15" s="53"/>
    </row>
    <row r="17" spans="1:2" ht="19.5" thickBot="1">
      <c r="A17" s="43"/>
      <c r="B17" s="43"/>
    </row>
    <row r="18" spans="1:2" ht="19.5" thickBot="1">
      <c r="A18" s="6"/>
      <c r="B18" s="13" t="s">
        <v>3</v>
      </c>
    </row>
    <row r="19" spans="1:2" ht="19.5" thickBot="1">
      <c r="A19" s="7" t="s">
        <v>4</v>
      </c>
      <c r="B19" s="17"/>
    </row>
    <row r="20" spans="1:4" ht="38.25" thickBot="1">
      <c r="A20" s="6" t="s">
        <v>138</v>
      </c>
      <c r="B20" s="8">
        <v>41275</v>
      </c>
      <c r="D20" s="14"/>
    </row>
    <row r="21" spans="1:2" ht="19.5" thickBot="1">
      <c r="A21" s="7"/>
      <c r="B21" s="17"/>
    </row>
    <row r="22" spans="1:2" ht="32.25" thickBot="1">
      <c r="A22" s="9" t="s">
        <v>197</v>
      </c>
      <c r="B22" s="17"/>
    </row>
    <row r="23" spans="1:2" ht="19.5" thickBot="1">
      <c r="A23" s="15" t="s">
        <v>110</v>
      </c>
      <c r="B23" s="17"/>
    </row>
    <row r="24" spans="1:2" ht="32.25" thickBot="1">
      <c r="A24" s="9" t="s">
        <v>212</v>
      </c>
      <c r="B24" s="17"/>
    </row>
    <row r="25" spans="1:2" ht="19.5" thickBot="1">
      <c r="A25" s="16" t="s">
        <v>123</v>
      </c>
      <c r="B25" s="11"/>
    </row>
    <row r="26" spans="1:2" ht="19.5" thickBot="1">
      <c r="A26" s="7" t="s">
        <v>5</v>
      </c>
      <c r="B26" s="20">
        <v>71927568</v>
      </c>
    </row>
    <row r="27" spans="1:2" ht="24.75" thickBot="1">
      <c r="A27" s="6" t="s">
        <v>6</v>
      </c>
      <c r="B27" s="21" t="s">
        <v>177</v>
      </c>
    </row>
    <row r="28" spans="1:4" ht="19.5" customHeight="1" thickBot="1">
      <c r="A28" s="6" t="s">
        <v>109</v>
      </c>
      <c r="B28" s="17">
        <v>383</v>
      </c>
      <c r="D28" s="18"/>
    </row>
    <row r="29" ht="18.75">
      <c r="A29" s="10"/>
    </row>
    <row r="30" ht="18.75">
      <c r="A30" s="10"/>
    </row>
    <row r="31" ht="18.75">
      <c r="A31" s="10"/>
    </row>
    <row r="32" ht="18.75">
      <c r="A32" s="10"/>
    </row>
    <row r="33" spans="1:2" ht="18.75">
      <c r="A33" s="48" t="s">
        <v>111</v>
      </c>
      <c r="B33" s="48"/>
    </row>
    <row r="34" spans="1:2" ht="18.75">
      <c r="A34" s="19" t="s">
        <v>126</v>
      </c>
      <c r="B34" s="4"/>
    </row>
    <row r="35" spans="1:2" ht="18.75">
      <c r="A35" s="19"/>
      <c r="B35" s="4"/>
    </row>
    <row r="36" spans="1:2" ht="18.75">
      <c r="A36" s="19"/>
      <c r="B36" s="4"/>
    </row>
    <row r="37" spans="1:2" ht="18.75">
      <c r="A37" s="19"/>
      <c r="B37" s="4"/>
    </row>
    <row r="38" ht="15">
      <c r="B38" s="3"/>
    </row>
    <row r="39" spans="1:2" ht="19.5" customHeight="1">
      <c r="A39" s="43" t="s">
        <v>127</v>
      </c>
      <c r="B39" s="43"/>
    </row>
    <row r="40" spans="1:2" ht="12" customHeight="1">
      <c r="A40" s="4"/>
      <c r="B40" s="4"/>
    </row>
    <row r="41" spans="1:2" ht="18" customHeight="1">
      <c r="A41" s="38" t="s">
        <v>7</v>
      </c>
      <c r="B41" s="38"/>
    </row>
    <row r="42" spans="1:2" ht="36" customHeight="1">
      <c r="A42" s="49" t="s">
        <v>112</v>
      </c>
      <c r="B42" s="49"/>
    </row>
    <row r="43" spans="1:2" ht="18.75">
      <c r="A43" s="38" t="s">
        <v>8</v>
      </c>
      <c r="B43" s="38"/>
    </row>
    <row r="44" spans="1:2" ht="37.5" customHeight="1">
      <c r="A44" s="38" t="s">
        <v>113</v>
      </c>
      <c r="B44" s="38"/>
    </row>
    <row r="45" spans="1:2" ht="54" customHeight="1">
      <c r="A45" s="38" t="s">
        <v>114</v>
      </c>
      <c r="B45" s="38"/>
    </row>
    <row r="46" spans="1:2" ht="53.25" customHeight="1">
      <c r="A46" s="38" t="s">
        <v>115</v>
      </c>
      <c r="B46" s="38"/>
    </row>
    <row r="47" spans="1:2" ht="35.25" customHeight="1">
      <c r="A47" s="38" t="s">
        <v>124</v>
      </c>
      <c r="B47" s="38"/>
    </row>
    <row r="48" spans="1:2" ht="51.75" customHeight="1">
      <c r="A48" s="38" t="s">
        <v>116</v>
      </c>
      <c r="B48" s="38"/>
    </row>
    <row r="49" spans="1:2" ht="18.75" customHeight="1">
      <c r="A49" s="38" t="s">
        <v>117</v>
      </c>
      <c r="B49" s="38"/>
    </row>
    <row r="50" spans="1:2" ht="50.25" customHeight="1">
      <c r="A50" s="38" t="s">
        <v>118</v>
      </c>
      <c r="B50" s="38"/>
    </row>
    <row r="51" spans="1:2" ht="54.75" customHeight="1">
      <c r="A51" s="38" t="s">
        <v>119</v>
      </c>
      <c r="B51" s="38"/>
    </row>
    <row r="52" spans="1:2" ht="74.25" customHeight="1">
      <c r="A52" s="45" t="s">
        <v>120</v>
      </c>
      <c r="B52" s="45"/>
    </row>
    <row r="53" spans="1:2" ht="35.25" customHeight="1">
      <c r="A53" s="46" t="s">
        <v>121</v>
      </c>
      <c r="B53" s="46"/>
    </row>
    <row r="54" spans="1:2" ht="132.75" customHeight="1">
      <c r="A54" s="47" t="s">
        <v>218</v>
      </c>
      <c r="B54" s="47"/>
    </row>
    <row r="55" spans="1:2" ht="56.25" customHeight="1">
      <c r="A55" s="38" t="s">
        <v>219</v>
      </c>
      <c r="B55" s="38"/>
    </row>
    <row r="56" spans="1:2" ht="36.75" customHeight="1">
      <c r="A56" s="38" t="s">
        <v>131</v>
      </c>
      <c r="B56" s="38"/>
    </row>
    <row r="57" spans="1:2" ht="35.25" customHeight="1">
      <c r="A57" s="38" t="s">
        <v>130</v>
      </c>
      <c r="B57" s="38"/>
    </row>
    <row r="58" spans="1:2" ht="36" customHeight="1">
      <c r="A58" s="38" t="s">
        <v>136</v>
      </c>
      <c r="B58" s="38"/>
    </row>
    <row r="59" spans="1:2" ht="18.75">
      <c r="A59" s="38"/>
      <c r="B59" s="38"/>
    </row>
    <row r="60" spans="1:2" ht="18.75">
      <c r="A60" s="43" t="s">
        <v>9</v>
      </c>
      <c r="B60" s="43"/>
    </row>
    <row r="61" spans="1:2" ht="18.75">
      <c r="A61" s="44"/>
      <c r="B61" s="44"/>
    </row>
    <row r="62" spans="1:2" ht="18.75">
      <c r="A62" s="24" t="s">
        <v>10</v>
      </c>
      <c r="B62" s="24" t="s">
        <v>11</v>
      </c>
    </row>
    <row r="63" spans="1:2" ht="15.75">
      <c r="A63" s="25">
        <v>1</v>
      </c>
      <c r="B63" s="25">
        <v>2</v>
      </c>
    </row>
    <row r="64" spans="1:2" ht="15.75">
      <c r="A64" s="26" t="s">
        <v>12</v>
      </c>
      <c r="B64" s="27">
        <v>945633</v>
      </c>
    </row>
    <row r="65" spans="1:2" ht="15.75">
      <c r="A65" s="26" t="s">
        <v>13</v>
      </c>
      <c r="B65" s="27"/>
    </row>
    <row r="66" spans="1:2" ht="15.75">
      <c r="A66" s="26" t="s">
        <v>14</v>
      </c>
      <c r="B66" s="27">
        <v>722381</v>
      </c>
    </row>
    <row r="67" spans="1:2" ht="15.75">
      <c r="A67" s="26" t="s">
        <v>15</v>
      </c>
      <c r="B67" s="27"/>
    </row>
    <row r="68" spans="1:2" ht="31.5">
      <c r="A68" s="26" t="s">
        <v>16</v>
      </c>
      <c r="B68" s="27">
        <v>722381</v>
      </c>
    </row>
    <row r="69" spans="1:2" ht="47.25">
      <c r="A69" s="26" t="s">
        <v>17</v>
      </c>
      <c r="B69" s="27"/>
    </row>
    <row r="70" spans="1:2" ht="47.25">
      <c r="A70" s="26" t="s">
        <v>18</v>
      </c>
      <c r="B70" s="27"/>
    </row>
    <row r="71" spans="1:2" ht="16.5" customHeight="1">
      <c r="A71" s="26" t="s">
        <v>19</v>
      </c>
      <c r="B71" s="27"/>
    </row>
    <row r="72" spans="1:2" ht="31.5">
      <c r="A72" s="26" t="s">
        <v>20</v>
      </c>
      <c r="B72" s="27">
        <v>223252</v>
      </c>
    </row>
    <row r="73" spans="1:2" ht="15.75">
      <c r="A73" s="26" t="s">
        <v>15</v>
      </c>
      <c r="B73" s="27"/>
    </row>
    <row r="74" spans="1:2" ht="17.25" customHeight="1">
      <c r="A74" s="26" t="s">
        <v>21</v>
      </c>
      <c r="B74" s="27"/>
    </row>
    <row r="75" spans="1:2" ht="15.75">
      <c r="A75" s="26" t="s">
        <v>22</v>
      </c>
      <c r="B75" s="27"/>
    </row>
    <row r="76" spans="1:2" ht="15.75">
      <c r="A76" s="26" t="s">
        <v>23</v>
      </c>
      <c r="B76" s="27">
        <f>B79+B91</f>
        <v>6220</v>
      </c>
    </row>
    <row r="77" spans="1:2" ht="15.75">
      <c r="A77" s="26" t="s">
        <v>13</v>
      </c>
      <c r="B77" s="27"/>
    </row>
    <row r="78" spans="1:2" ht="31.5">
      <c r="A78" s="37" t="s">
        <v>24</v>
      </c>
      <c r="B78" s="27"/>
    </row>
    <row r="79" spans="1:2" ht="31.5">
      <c r="A79" s="26" t="s">
        <v>25</v>
      </c>
      <c r="B79" s="27">
        <f>B89+B90</f>
        <v>0</v>
      </c>
    </row>
    <row r="80" spans="1:2" ht="15.75">
      <c r="A80" s="26" t="s">
        <v>15</v>
      </c>
      <c r="B80" s="27"/>
    </row>
    <row r="81" spans="1:2" ht="15.75">
      <c r="A81" s="26" t="s">
        <v>26</v>
      </c>
      <c r="B81" s="27"/>
    </row>
    <row r="82" spans="1:2" ht="15.75">
      <c r="A82" s="26" t="s">
        <v>27</v>
      </c>
      <c r="B82" s="27"/>
    </row>
    <row r="83" spans="1:2" ht="15.75">
      <c r="A83" s="26" t="s">
        <v>28</v>
      </c>
      <c r="B83" s="27"/>
    </row>
    <row r="84" spans="1:2" ht="15.75">
      <c r="A84" s="26" t="s">
        <v>29</v>
      </c>
      <c r="B84" s="27"/>
    </row>
    <row r="85" spans="1:2" ht="15.75">
      <c r="A85" s="26" t="s">
        <v>30</v>
      </c>
      <c r="B85" s="27"/>
    </row>
    <row r="86" spans="1:2" ht="15.75">
      <c r="A86" s="26" t="s">
        <v>31</v>
      </c>
      <c r="B86" s="27"/>
    </row>
    <row r="87" spans="1:2" ht="15.75">
      <c r="A87" s="26" t="s">
        <v>32</v>
      </c>
      <c r="B87" s="27"/>
    </row>
    <row r="88" spans="1:2" ht="18" customHeight="1">
      <c r="A88" s="26" t="s">
        <v>33</v>
      </c>
      <c r="B88" s="27"/>
    </row>
    <row r="89" spans="1:2" ht="15.75">
      <c r="A89" s="26" t="s">
        <v>34</v>
      </c>
      <c r="B89" s="27"/>
    </row>
    <row r="90" spans="1:2" ht="15.75">
      <c r="A90" s="26" t="s">
        <v>35</v>
      </c>
      <c r="B90" s="27"/>
    </row>
    <row r="91" spans="1:2" ht="31.5">
      <c r="A91" s="37" t="s">
        <v>36</v>
      </c>
      <c r="B91" s="27">
        <f>B102</f>
        <v>6220</v>
      </c>
    </row>
    <row r="92" spans="1:2" ht="15.75">
      <c r="A92" s="26" t="s">
        <v>15</v>
      </c>
      <c r="B92" s="27"/>
    </row>
    <row r="93" spans="1:2" ht="15.75">
      <c r="A93" s="26" t="s">
        <v>37</v>
      </c>
      <c r="B93" s="27"/>
    </row>
    <row r="94" spans="1:2" ht="15.75">
      <c r="A94" s="26" t="s">
        <v>27</v>
      </c>
      <c r="B94" s="27"/>
    </row>
    <row r="95" spans="1:2" ht="15.75">
      <c r="A95" s="26" t="s">
        <v>28</v>
      </c>
      <c r="B95" s="27"/>
    </row>
    <row r="96" spans="1:2" ht="15.75">
      <c r="A96" s="26" t="s">
        <v>29</v>
      </c>
      <c r="B96" s="27"/>
    </row>
    <row r="97" spans="1:2" ht="15.75">
      <c r="A97" s="26" t="s">
        <v>30</v>
      </c>
      <c r="B97" s="27"/>
    </row>
    <row r="98" spans="1:2" ht="15.75">
      <c r="A98" s="26" t="s">
        <v>31</v>
      </c>
      <c r="B98" s="27"/>
    </row>
    <row r="99" spans="1:2" ht="15.75">
      <c r="A99" s="26" t="s">
        <v>32</v>
      </c>
      <c r="B99" s="27"/>
    </row>
    <row r="100" spans="1:2" ht="18" customHeight="1">
      <c r="A100" s="26" t="s">
        <v>33</v>
      </c>
      <c r="B100" s="27"/>
    </row>
    <row r="101" spans="1:2" ht="15.75">
      <c r="A101" s="26" t="s">
        <v>34</v>
      </c>
      <c r="B101" s="27"/>
    </row>
    <row r="102" spans="1:2" ht="15.75">
      <c r="A102" s="26" t="s">
        <v>35</v>
      </c>
      <c r="B102" s="27">
        <v>6220</v>
      </c>
    </row>
    <row r="103" spans="1:2" ht="15.75">
      <c r="A103" s="26" t="s">
        <v>38</v>
      </c>
      <c r="B103" s="27">
        <f>B106</f>
        <v>3439</v>
      </c>
    </row>
    <row r="104" spans="1:2" ht="15.75">
      <c r="A104" s="26" t="s">
        <v>13</v>
      </c>
      <c r="B104" s="27"/>
    </row>
    <row r="105" spans="1:2" ht="15.75">
      <c r="A105" s="26" t="s">
        <v>39</v>
      </c>
      <c r="B105" s="27"/>
    </row>
    <row r="106" spans="1:2" ht="31.5">
      <c r="A106" s="37" t="s">
        <v>40</v>
      </c>
      <c r="B106" s="27">
        <f>B108+B109+B110+B111+B112+B113+B114+B115+B116+B117+B118+B119</f>
        <v>3439</v>
      </c>
    </row>
    <row r="107" spans="1:2" ht="15.75">
      <c r="A107" s="26" t="s">
        <v>15</v>
      </c>
      <c r="B107" s="27"/>
    </row>
    <row r="108" spans="1:2" ht="15.75">
      <c r="A108" s="26" t="s">
        <v>41</v>
      </c>
      <c r="B108" s="27"/>
    </row>
    <row r="109" spans="1:2" ht="15.75">
      <c r="A109" s="26" t="s">
        <v>42</v>
      </c>
      <c r="B109" s="27"/>
    </row>
    <row r="110" spans="1:2" ht="15.75">
      <c r="A110" s="26" t="s">
        <v>43</v>
      </c>
      <c r="B110" s="27"/>
    </row>
    <row r="111" spans="1:2" ht="15.75">
      <c r="A111" s="26" t="s">
        <v>44</v>
      </c>
      <c r="B111" s="27">
        <v>573</v>
      </c>
    </row>
    <row r="112" spans="1:2" ht="15.75">
      <c r="A112" s="26" t="s">
        <v>45</v>
      </c>
      <c r="B112" s="27"/>
    </row>
    <row r="113" spans="1:2" ht="15.75">
      <c r="A113" s="26" t="s">
        <v>46</v>
      </c>
      <c r="B113" s="27"/>
    </row>
    <row r="114" spans="1:2" ht="15.75">
      <c r="A114" s="26" t="s">
        <v>47</v>
      </c>
      <c r="B114" s="27"/>
    </row>
    <row r="115" spans="1:2" ht="15.75">
      <c r="A115" s="26" t="s">
        <v>48</v>
      </c>
      <c r="B115" s="27"/>
    </row>
    <row r="116" spans="1:2" ht="15.75">
      <c r="A116" s="26" t="s">
        <v>49</v>
      </c>
      <c r="B116" s="27"/>
    </row>
    <row r="117" spans="1:2" ht="15.75">
      <c r="A117" s="26" t="s">
        <v>50</v>
      </c>
      <c r="B117" s="27">
        <v>550</v>
      </c>
    </row>
    <row r="118" spans="1:2" ht="15.75">
      <c r="A118" s="26" t="s">
        <v>51</v>
      </c>
      <c r="B118" s="27">
        <v>1323</v>
      </c>
    </row>
    <row r="119" spans="1:2" ht="15.75">
      <c r="A119" s="26" t="s">
        <v>52</v>
      </c>
      <c r="B119" s="27">
        <v>993</v>
      </c>
    </row>
    <row r="120" spans="1:2" ht="15.75">
      <c r="A120" s="26" t="s">
        <v>53</v>
      </c>
      <c r="B120" s="27"/>
    </row>
    <row r="121" spans="1:2" ht="47.25">
      <c r="A121" s="37" t="s">
        <v>54</v>
      </c>
      <c r="B121" s="27"/>
    </row>
    <row r="122" spans="1:2" ht="15.75">
      <c r="A122" s="26" t="s">
        <v>15</v>
      </c>
      <c r="B122" s="27"/>
    </row>
    <row r="123" spans="1:2" ht="15.75">
      <c r="A123" s="26" t="s">
        <v>55</v>
      </c>
      <c r="B123" s="27"/>
    </row>
    <row r="124" spans="1:2" ht="15.75">
      <c r="A124" s="26" t="s">
        <v>56</v>
      </c>
      <c r="B124" s="27"/>
    </row>
    <row r="125" spans="1:2" ht="15.75">
      <c r="A125" s="26" t="s">
        <v>57</v>
      </c>
      <c r="B125" s="27"/>
    </row>
    <row r="126" spans="1:2" ht="15.75">
      <c r="A126" s="26" t="s">
        <v>58</v>
      </c>
      <c r="B126" s="27"/>
    </row>
    <row r="127" spans="1:2" ht="15.75">
      <c r="A127" s="26" t="s">
        <v>59</v>
      </c>
      <c r="B127" s="27"/>
    </row>
    <row r="128" spans="1:2" ht="15.75">
      <c r="A128" s="26" t="s">
        <v>60</v>
      </c>
      <c r="B128" s="27"/>
    </row>
    <row r="129" spans="1:2" ht="15.75">
      <c r="A129" s="26" t="s">
        <v>61</v>
      </c>
      <c r="B129" s="27"/>
    </row>
    <row r="130" spans="1:2" ht="15.75">
      <c r="A130" s="26" t="s">
        <v>62</v>
      </c>
      <c r="B130" s="27"/>
    </row>
    <row r="131" spans="1:2" ht="15.75">
      <c r="A131" s="26" t="s">
        <v>63</v>
      </c>
      <c r="B131" s="27"/>
    </row>
    <row r="132" spans="1:2" ht="15.75">
      <c r="A132" s="26" t="s">
        <v>64</v>
      </c>
      <c r="B132" s="27"/>
    </row>
    <row r="133" spans="1:2" ht="15.75">
      <c r="A133" s="26" t="s">
        <v>65</v>
      </c>
      <c r="B133" s="27"/>
    </row>
    <row r="134" spans="1:2" ht="15.75">
      <c r="A134" s="26" t="s">
        <v>66</v>
      </c>
      <c r="B134" s="27"/>
    </row>
    <row r="135" spans="1:2" ht="15.75">
      <c r="A135" s="26" t="s">
        <v>67</v>
      </c>
      <c r="B135" s="27"/>
    </row>
    <row r="136" spans="1:15" s="2" customFormat="1" ht="15.75">
      <c r="A136" s="26" t="s">
        <v>68</v>
      </c>
      <c r="B136" s="27"/>
      <c r="C136" s="3"/>
      <c r="D136" s="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2" ht="15.75">
      <c r="A137" s="30" t="s">
        <v>69</v>
      </c>
      <c r="B137" s="31">
        <f>B139+B142+B143</f>
        <v>1632411</v>
      </c>
    </row>
    <row r="138" spans="1:15" s="1" customFormat="1" ht="15.75">
      <c r="A138" s="26" t="s">
        <v>15</v>
      </c>
      <c r="B138" s="27"/>
      <c r="C138" s="3"/>
      <c r="D138" s="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2" ht="15.75">
      <c r="A139" s="26" t="s">
        <v>70</v>
      </c>
      <c r="B139" s="27">
        <v>1527900</v>
      </c>
    </row>
    <row r="140" spans="1:4" ht="15.75">
      <c r="A140" s="26" t="s">
        <v>71</v>
      </c>
      <c r="B140" s="27"/>
      <c r="D140" s="29"/>
    </row>
    <row r="141" spans="1:2" ht="15.75">
      <c r="A141" s="26" t="s">
        <v>72</v>
      </c>
      <c r="B141" s="27"/>
    </row>
    <row r="142" spans="1:15" s="1" customFormat="1" ht="15.75">
      <c r="A142" s="28" t="s">
        <v>122</v>
      </c>
      <c r="B142" s="27">
        <f>B166</f>
        <v>25711</v>
      </c>
      <c r="C142" s="3"/>
      <c r="D142" s="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s="1" customFormat="1" ht="47.25">
      <c r="A143" s="26" t="s">
        <v>73</v>
      </c>
      <c r="B143" s="27">
        <f>B145</f>
        <v>78800</v>
      </c>
      <c r="C143" s="3"/>
      <c r="D143" s="5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2" ht="15.75">
      <c r="A144" s="26" t="s">
        <v>15</v>
      </c>
      <c r="B144" s="27"/>
    </row>
    <row r="145" spans="1:2" ht="15.75">
      <c r="A145" s="26" t="s">
        <v>74</v>
      </c>
      <c r="B145" s="27">
        <v>78800</v>
      </c>
    </row>
    <row r="146" spans="1:2" ht="15.75">
      <c r="A146" s="26" t="s">
        <v>75</v>
      </c>
      <c r="B146" s="27"/>
    </row>
    <row r="147" spans="1:2" ht="15.75">
      <c r="A147" s="26" t="s">
        <v>76</v>
      </c>
      <c r="B147" s="27"/>
    </row>
    <row r="148" spans="1:2" ht="15.75">
      <c r="A148" s="26" t="s">
        <v>15</v>
      </c>
      <c r="B148" s="27"/>
    </row>
    <row r="149" spans="1:2" ht="15.75">
      <c r="A149" s="26" t="s">
        <v>77</v>
      </c>
      <c r="B149" s="27"/>
    </row>
    <row r="150" spans="1:15" s="2" customFormat="1" ht="15.75">
      <c r="A150" s="30" t="s">
        <v>78</v>
      </c>
      <c r="B150" s="31">
        <f>B152+B157+B165+B166+B168</f>
        <v>1632411</v>
      </c>
      <c r="C150" s="3"/>
      <c r="D150" s="5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2" ht="15.75">
      <c r="A151" s="26" t="s">
        <v>15</v>
      </c>
      <c r="B151" s="27"/>
    </row>
    <row r="152" spans="1:2" ht="15.75">
      <c r="A152" s="32" t="s">
        <v>79</v>
      </c>
      <c r="B152" s="27">
        <f>B154+B155+B156</f>
        <v>1092200</v>
      </c>
    </row>
    <row r="153" spans="1:2" ht="15.75">
      <c r="A153" s="26" t="s">
        <v>13</v>
      </c>
      <c r="B153" s="27"/>
    </row>
    <row r="154" spans="1:15" s="1" customFormat="1" ht="15.75">
      <c r="A154" s="26" t="s">
        <v>80</v>
      </c>
      <c r="B154" s="27">
        <v>835600</v>
      </c>
      <c r="C154" s="3"/>
      <c r="D154" s="5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s="1" customFormat="1" ht="15.75">
      <c r="A155" s="26" t="s">
        <v>81</v>
      </c>
      <c r="B155" s="27">
        <v>4200</v>
      </c>
      <c r="C155" s="3"/>
      <c r="D155" s="5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s="1" customFormat="1" ht="15.75">
      <c r="A156" s="26" t="s">
        <v>82</v>
      </c>
      <c r="B156" s="27">
        <v>252400</v>
      </c>
      <c r="C156" s="3"/>
      <c r="D156" s="5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2" ht="15.75">
      <c r="A157" s="32" t="s">
        <v>83</v>
      </c>
      <c r="B157" s="27">
        <f>B159+B160+B161+B162+B163+B164</f>
        <v>140200</v>
      </c>
    </row>
    <row r="158" spans="1:2" ht="15.75">
      <c r="A158" s="26" t="s">
        <v>13</v>
      </c>
      <c r="B158" s="27"/>
    </row>
    <row r="159" spans="1:15" s="1" customFormat="1" ht="15.75">
      <c r="A159" s="26" t="s">
        <v>84</v>
      </c>
      <c r="B159" s="27">
        <v>0</v>
      </c>
      <c r="C159" s="3"/>
      <c r="D159" s="5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s="1" customFormat="1" ht="15.75">
      <c r="A160" s="26" t="s">
        <v>85</v>
      </c>
      <c r="B160" s="27">
        <v>0</v>
      </c>
      <c r="C160" s="3"/>
      <c r="D160" s="5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s="1" customFormat="1" ht="15.75">
      <c r="A161" s="26" t="s">
        <v>86</v>
      </c>
      <c r="B161" s="27">
        <v>22500</v>
      </c>
      <c r="C161" s="3"/>
      <c r="D161" s="5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s="1" customFormat="1" ht="15.75">
      <c r="A162" s="26" t="s">
        <v>87</v>
      </c>
      <c r="B162" s="27">
        <v>0</v>
      </c>
      <c r="C162" s="3"/>
      <c r="D162" s="5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s="1" customFormat="1" ht="15.75">
      <c r="A163" s="26" t="s">
        <v>88</v>
      </c>
      <c r="B163" s="27">
        <v>60100</v>
      </c>
      <c r="C163" s="3"/>
      <c r="D163" s="5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s="1" customFormat="1" ht="15.75">
      <c r="A164" s="26" t="s">
        <v>89</v>
      </c>
      <c r="B164" s="27">
        <v>57600</v>
      </c>
      <c r="C164" s="3"/>
      <c r="D164" s="5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s="1" customFormat="1" ht="15.75">
      <c r="A165" s="32" t="s">
        <v>90</v>
      </c>
      <c r="B165" s="27">
        <v>4600</v>
      </c>
      <c r="C165" s="3"/>
      <c r="D165" s="5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s="1" customFormat="1" ht="15.75">
      <c r="A166" s="32" t="s">
        <v>128</v>
      </c>
      <c r="B166" s="27">
        <v>25711</v>
      </c>
      <c r="C166" s="3"/>
      <c r="D166" s="5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s="1" customFormat="1" ht="15.75">
      <c r="A167" s="26" t="s">
        <v>129</v>
      </c>
      <c r="B167" s="27">
        <f>B166</f>
        <v>25711</v>
      </c>
      <c r="C167" s="3"/>
      <c r="D167" s="5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s="1" customFormat="1" ht="15.75">
      <c r="A168" s="32" t="s">
        <v>91</v>
      </c>
      <c r="B168" s="27">
        <f>B170+B171+B173</f>
        <v>369700</v>
      </c>
      <c r="C168" s="23"/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2" ht="15.75">
      <c r="A169" s="26" t="s">
        <v>13</v>
      </c>
      <c r="B169" s="27"/>
    </row>
    <row r="170" spans="1:2" ht="15.75">
      <c r="A170" s="26" t="s">
        <v>92</v>
      </c>
      <c r="B170" s="27">
        <v>0</v>
      </c>
    </row>
    <row r="171" spans="1:2" ht="15.75">
      <c r="A171" s="26" t="s">
        <v>93</v>
      </c>
      <c r="B171" s="27">
        <v>0</v>
      </c>
    </row>
    <row r="172" spans="1:2" ht="15.75">
      <c r="A172" s="26" t="s">
        <v>94</v>
      </c>
      <c r="B172" s="27">
        <v>0</v>
      </c>
    </row>
    <row r="173" spans="1:15" s="1" customFormat="1" ht="15.75">
      <c r="A173" s="26" t="s">
        <v>95</v>
      </c>
      <c r="B173" s="27">
        <f>290900+78800</f>
        <v>369700</v>
      </c>
      <c r="C173" s="3"/>
      <c r="D173" s="5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2" ht="15.75">
      <c r="A174" s="26" t="s">
        <v>96</v>
      </c>
      <c r="B174" s="27">
        <v>0</v>
      </c>
    </row>
    <row r="175" spans="1:2" ht="20.25" customHeight="1">
      <c r="A175" s="26" t="s">
        <v>13</v>
      </c>
      <c r="B175" s="27"/>
    </row>
    <row r="176" spans="1:2" ht="31.5">
      <c r="A176" s="26" t="s">
        <v>97</v>
      </c>
      <c r="B176" s="27">
        <v>0</v>
      </c>
    </row>
    <row r="177" spans="1:2" ht="15.75">
      <c r="A177" s="26" t="s">
        <v>98</v>
      </c>
      <c r="B177" s="27"/>
    </row>
    <row r="178" spans="1:2" ht="15.75">
      <c r="A178" s="26" t="s">
        <v>99</v>
      </c>
      <c r="B178" s="27"/>
    </row>
    <row r="179" ht="18.75">
      <c r="A179" s="10"/>
    </row>
    <row r="180" spans="1:2" ht="18.75">
      <c r="A180" s="38"/>
      <c r="B180" s="38"/>
    </row>
    <row r="181" spans="1:2" ht="18.75" customHeight="1">
      <c r="A181" s="38" t="s">
        <v>209</v>
      </c>
      <c r="B181" s="38"/>
    </row>
    <row r="182" spans="1:2" ht="3.75" customHeight="1">
      <c r="A182" s="38" t="s">
        <v>102</v>
      </c>
      <c r="B182" s="38"/>
    </row>
    <row r="183" spans="1:2" ht="15">
      <c r="A183" s="39" t="s">
        <v>103</v>
      </c>
      <c r="B183" s="39"/>
    </row>
    <row r="184" ht="15">
      <c r="A184" s="12" t="s">
        <v>100</v>
      </c>
    </row>
    <row r="185" spans="1:2" ht="18.75">
      <c r="A185" s="38" t="s">
        <v>101</v>
      </c>
      <c r="B185" s="38"/>
    </row>
    <row r="186" spans="1:2" ht="33.75" customHeight="1">
      <c r="A186" s="38" t="s">
        <v>242</v>
      </c>
      <c r="B186" s="38"/>
    </row>
    <row r="187" spans="1:2" ht="2.25" customHeight="1">
      <c r="A187" s="38" t="s">
        <v>102</v>
      </c>
      <c r="B187" s="38"/>
    </row>
    <row r="188" spans="1:2" ht="15">
      <c r="A188" s="39" t="s">
        <v>103</v>
      </c>
      <c r="B188" s="39"/>
    </row>
    <row r="189" ht="9.75" customHeight="1">
      <c r="A189" s="12"/>
    </row>
    <row r="190" spans="1:2" ht="21" customHeight="1">
      <c r="A190" s="38" t="s">
        <v>104</v>
      </c>
      <c r="B190" s="38"/>
    </row>
    <row r="191" spans="1:2" ht="14.25" customHeight="1">
      <c r="A191" s="38" t="s">
        <v>137</v>
      </c>
      <c r="B191" s="38"/>
    </row>
    <row r="192" spans="1:2" ht="4.5" customHeight="1">
      <c r="A192" s="38" t="s">
        <v>102</v>
      </c>
      <c r="B192" s="38"/>
    </row>
    <row r="193" spans="1:2" ht="15">
      <c r="A193" s="39" t="s">
        <v>103</v>
      </c>
      <c r="B193" s="39"/>
    </row>
    <row r="194" spans="1:2" ht="18.75">
      <c r="A194" s="41" t="s">
        <v>175</v>
      </c>
      <c r="B194" s="41"/>
    </row>
  </sheetData>
  <sheetProtection/>
  <mergeCells count="48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4:B14"/>
    <mergeCell ref="A15:B15"/>
    <mergeCell ref="A17:B17"/>
    <mergeCell ref="A33:B33"/>
    <mergeCell ref="A39:B39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180:B180"/>
    <mergeCell ref="A181:B181"/>
    <mergeCell ref="A182:B182"/>
    <mergeCell ref="A183:B183"/>
    <mergeCell ref="A185:B185"/>
    <mergeCell ref="A186:B186"/>
    <mergeCell ref="A187:B187"/>
    <mergeCell ref="A188:B188"/>
    <mergeCell ref="A190:B190"/>
    <mergeCell ref="A191:B191"/>
    <mergeCell ref="A192:B192"/>
    <mergeCell ref="A193:B193"/>
    <mergeCell ref="A194:B194"/>
  </mergeCells>
  <printOptions/>
  <pageMargins left="0.7086614173228347" right="0.2362204724409449" top="0.6299212598425197" bottom="0.5118110236220472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194"/>
  <sheetViews>
    <sheetView zoomScalePageLayoutView="0" workbookViewId="0" topLeftCell="A175">
      <selection activeCell="E189" sqref="E189"/>
    </sheetView>
  </sheetViews>
  <sheetFormatPr defaultColWidth="9.140625" defaultRowHeight="15"/>
  <cols>
    <col min="1" max="1" width="73.140625" style="3" customWidth="1"/>
    <col min="2" max="2" width="15.8515625" style="22" customWidth="1"/>
    <col min="3" max="3" width="9.140625" style="3" customWidth="1"/>
    <col min="4" max="4" width="9.140625" style="5" customWidth="1"/>
    <col min="5" max="16384" width="9.140625" style="3" customWidth="1"/>
  </cols>
  <sheetData>
    <row r="1" spans="1:2" ht="18.75">
      <c r="A1" s="54"/>
      <c r="B1" s="54"/>
    </row>
    <row r="2" spans="1:2" ht="15">
      <c r="A2" s="50" t="s">
        <v>0</v>
      </c>
      <c r="B2" s="50"/>
    </row>
    <row r="3" spans="1:2" ht="15">
      <c r="A3" s="55" t="s">
        <v>105</v>
      </c>
      <c r="B3" s="55"/>
    </row>
    <row r="4" spans="1:2" ht="15">
      <c r="A4" s="51" t="s">
        <v>107</v>
      </c>
      <c r="B4" s="51"/>
    </row>
    <row r="5" spans="1:2" ht="15">
      <c r="A5" s="55" t="s">
        <v>106</v>
      </c>
      <c r="B5" s="55"/>
    </row>
    <row r="6" spans="1:2" ht="15">
      <c r="A6" s="56" t="s">
        <v>108</v>
      </c>
      <c r="B6" s="56"/>
    </row>
    <row r="7" spans="1:2" ht="15">
      <c r="A7" s="50" t="s">
        <v>134</v>
      </c>
      <c r="B7" s="50"/>
    </row>
    <row r="8" spans="1:2" ht="15">
      <c r="A8" s="51" t="s">
        <v>1</v>
      </c>
      <c r="B8" s="51"/>
    </row>
    <row r="9" spans="1:2" ht="15">
      <c r="A9" s="52" t="s">
        <v>172</v>
      </c>
      <c r="B9" s="52"/>
    </row>
    <row r="14" spans="1:2" ht="18.75">
      <c r="A14" s="53" t="s">
        <v>2</v>
      </c>
      <c r="B14" s="53"/>
    </row>
    <row r="15" spans="1:2" ht="18.75">
      <c r="A15" s="53" t="s">
        <v>135</v>
      </c>
      <c r="B15" s="53"/>
    </row>
    <row r="17" spans="1:2" ht="19.5" thickBot="1">
      <c r="A17" s="43"/>
      <c r="B17" s="43"/>
    </row>
    <row r="18" spans="1:2" ht="19.5" thickBot="1">
      <c r="A18" s="6"/>
      <c r="B18" s="13" t="s">
        <v>3</v>
      </c>
    </row>
    <row r="19" spans="1:2" ht="19.5" thickBot="1">
      <c r="A19" s="7" t="s">
        <v>4</v>
      </c>
      <c r="B19" s="17"/>
    </row>
    <row r="20" spans="1:4" ht="38.25" thickBot="1">
      <c r="A20" s="6" t="s">
        <v>138</v>
      </c>
      <c r="B20" s="8">
        <v>41275</v>
      </c>
      <c r="D20" s="14"/>
    </row>
    <row r="21" spans="1:2" ht="19.5" thickBot="1">
      <c r="A21" s="7"/>
      <c r="B21" s="17"/>
    </row>
    <row r="22" spans="1:2" ht="32.25" thickBot="1">
      <c r="A22" s="9" t="s">
        <v>198</v>
      </c>
      <c r="B22" s="17"/>
    </row>
    <row r="23" spans="1:2" ht="19.5" thickBot="1">
      <c r="A23" s="15" t="s">
        <v>110</v>
      </c>
      <c r="B23" s="17"/>
    </row>
    <row r="24" spans="1:2" ht="32.25" thickBot="1">
      <c r="A24" s="9" t="s">
        <v>213</v>
      </c>
      <c r="B24" s="17"/>
    </row>
    <row r="25" spans="1:2" ht="19.5" thickBot="1">
      <c r="A25" s="16" t="s">
        <v>123</v>
      </c>
      <c r="B25" s="11"/>
    </row>
    <row r="26" spans="1:2" ht="19.5" thickBot="1">
      <c r="A26" s="7" t="s">
        <v>5</v>
      </c>
      <c r="B26" s="20">
        <v>71927410</v>
      </c>
    </row>
    <row r="27" spans="1:2" ht="24.75" thickBot="1">
      <c r="A27" s="6" t="s">
        <v>6</v>
      </c>
      <c r="B27" s="21" t="s">
        <v>178</v>
      </c>
    </row>
    <row r="28" spans="1:4" ht="19.5" customHeight="1" thickBot="1">
      <c r="A28" s="6" t="s">
        <v>109</v>
      </c>
      <c r="B28" s="17">
        <v>383</v>
      </c>
      <c r="D28" s="18"/>
    </row>
    <row r="29" ht="18.75">
      <c r="A29" s="10"/>
    </row>
    <row r="30" ht="18.75">
      <c r="A30" s="10"/>
    </row>
    <row r="31" ht="18.75">
      <c r="A31" s="10"/>
    </row>
    <row r="32" ht="18.75">
      <c r="A32" s="10"/>
    </row>
    <row r="33" spans="1:2" ht="18.75">
      <c r="A33" s="48" t="s">
        <v>111</v>
      </c>
      <c r="B33" s="48"/>
    </row>
    <row r="34" spans="1:2" ht="18.75">
      <c r="A34" s="19" t="s">
        <v>126</v>
      </c>
      <c r="B34" s="4"/>
    </row>
    <row r="35" spans="1:2" ht="18.75">
      <c r="A35" s="19"/>
      <c r="B35" s="4"/>
    </row>
    <row r="36" spans="1:2" ht="18.75">
      <c r="A36" s="19"/>
      <c r="B36" s="4"/>
    </row>
    <row r="37" spans="1:2" ht="18.75">
      <c r="A37" s="19"/>
      <c r="B37" s="4"/>
    </row>
    <row r="38" ht="15">
      <c r="B38" s="3"/>
    </row>
    <row r="39" spans="1:2" ht="19.5" customHeight="1">
      <c r="A39" s="43" t="s">
        <v>127</v>
      </c>
      <c r="B39" s="43"/>
    </row>
    <row r="40" spans="1:2" ht="12" customHeight="1">
      <c r="A40" s="4"/>
      <c r="B40" s="4"/>
    </row>
    <row r="41" spans="1:2" ht="18" customHeight="1">
      <c r="A41" s="38" t="s">
        <v>7</v>
      </c>
      <c r="B41" s="38"/>
    </row>
    <row r="42" spans="1:2" ht="36" customHeight="1">
      <c r="A42" s="49" t="s">
        <v>112</v>
      </c>
      <c r="B42" s="49"/>
    </row>
    <row r="43" spans="1:2" ht="18.75">
      <c r="A43" s="38" t="s">
        <v>8</v>
      </c>
      <c r="B43" s="38"/>
    </row>
    <row r="44" spans="1:2" ht="37.5" customHeight="1">
      <c r="A44" s="38" t="s">
        <v>113</v>
      </c>
      <c r="B44" s="38"/>
    </row>
    <row r="45" spans="1:2" ht="54" customHeight="1">
      <c r="A45" s="38" t="s">
        <v>114</v>
      </c>
      <c r="B45" s="38"/>
    </row>
    <row r="46" spans="1:2" ht="53.25" customHeight="1">
      <c r="A46" s="38" t="s">
        <v>115</v>
      </c>
      <c r="B46" s="38"/>
    </row>
    <row r="47" spans="1:2" ht="35.25" customHeight="1">
      <c r="A47" s="38" t="s">
        <v>124</v>
      </c>
      <c r="B47" s="38"/>
    </row>
    <row r="48" spans="1:2" ht="51.75" customHeight="1">
      <c r="A48" s="38" t="s">
        <v>116</v>
      </c>
      <c r="B48" s="38"/>
    </row>
    <row r="49" spans="1:2" ht="18.75" customHeight="1">
      <c r="A49" s="38" t="s">
        <v>117</v>
      </c>
      <c r="B49" s="38"/>
    </row>
    <row r="50" spans="1:2" ht="50.25" customHeight="1">
      <c r="A50" s="38" t="s">
        <v>118</v>
      </c>
      <c r="B50" s="38"/>
    </row>
    <row r="51" spans="1:2" ht="54.75" customHeight="1">
      <c r="A51" s="38" t="s">
        <v>119</v>
      </c>
      <c r="B51" s="38"/>
    </row>
    <row r="52" spans="1:2" ht="74.25" customHeight="1">
      <c r="A52" s="45" t="s">
        <v>120</v>
      </c>
      <c r="B52" s="45"/>
    </row>
    <row r="53" spans="1:2" ht="35.25" customHeight="1">
      <c r="A53" s="46" t="s">
        <v>121</v>
      </c>
      <c r="B53" s="46"/>
    </row>
    <row r="54" spans="1:2" ht="132.75" customHeight="1">
      <c r="A54" s="47" t="s">
        <v>159</v>
      </c>
      <c r="B54" s="47"/>
    </row>
    <row r="55" spans="1:2" ht="56.25" customHeight="1">
      <c r="A55" s="38" t="s">
        <v>160</v>
      </c>
      <c r="B55" s="38"/>
    </row>
    <row r="56" spans="1:2" ht="36.75" customHeight="1">
      <c r="A56" s="38" t="s">
        <v>131</v>
      </c>
      <c r="B56" s="38"/>
    </row>
    <row r="57" spans="1:2" ht="35.25" customHeight="1">
      <c r="A57" s="38" t="s">
        <v>130</v>
      </c>
      <c r="B57" s="38"/>
    </row>
    <row r="58" spans="1:2" ht="36" customHeight="1">
      <c r="A58" s="38" t="s">
        <v>136</v>
      </c>
      <c r="B58" s="38"/>
    </row>
    <row r="59" spans="1:2" ht="18.75">
      <c r="A59" s="38"/>
      <c r="B59" s="38"/>
    </row>
    <row r="60" spans="1:2" ht="18.75">
      <c r="A60" s="43" t="s">
        <v>9</v>
      </c>
      <c r="B60" s="43"/>
    </row>
    <row r="61" spans="1:2" ht="18.75">
      <c r="A61" s="44"/>
      <c r="B61" s="44"/>
    </row>
    <row r="62" spans="1:2" ht="18.75">
      <c r="A62" s="24" t="s">
        <v>10</v>
      </c>
      <c r="B62" s="24" t="s">
        <v>11</v>
      </c>
    </row>
    <row r="63" spans="1:2" ht="15.75">
      <c r="A63" s="25">
        <v>1</v>
      </c>
      <c r="B63" s="25">
        <v>2</v>
      </c>
    </row>
    <row r="64" spans="1:2" ht="15.75">
      <c r="A64" s="26" t="s">
        <v>12</v>
      </c>
      <c r="B64" s="27">
        <f>B66+B72</f>
        <v>583364</v>
      </c>
    </row>
    <row r="65" spans="1:2" ht="15.75">
      <c r="A65" s="26" t="s">
        <v>13</v>
      </c>
      <c r="B65" s="27"/>
    </row>
    <row r="66" spans="1:2" ht="15.75">
      <c r="A66" s="26" t="s">
        <v>14</v>
      </c>
      <c r="B66" s="27">
        <v>350000</v>
      </c>
    </row>
    <row r="67" spans="1:2" ht="15.75">
      <c r="A67" s="26" t="s">
        <v>15</v>
      </c>
      <c r="B67" s="27"/>
    </row>
    <row r="68" spans="1:2" ht="31.5">
      <c r="A68" s="26" t="s">
        <v>16</v>
      </c>
      <c r="B68" s="27">
        <v>350000</v>
      </c>
    </row>
    <row r="69" spans="1:2" ht="47.25">
      <c r="A69" s="26" t="s">
        <v>17</v>
      </c>
      <c r="B69" s="27"/>
    </row>
    <row r="70" spans="1:2" ht="47.25">
      <c r="A70" s="26" t="s">
        <v>18</v>
      </c>
      <c r="B70" s="27"/>
    </row>
    <row r="71" spans="1:2" ht="16.5" customHeight="1">
      <c r="A71" s="26" t="s">
        <v>19</v>
      </c>
      <c r="B71" s="27"/>
    </row>
    <row r="72" spans="1:2" ht="31.5">
      <c r="A72" s="26" t="s">
        <v>20</v>
      </c>
      <c r="B72" s="27">
        <v>233364</v>
      </c>
    </row>
    <row r="73" spans="1:2" ht="15.75">
      <c r="A73" s="26" t="s">
        <v>15</v>
      </c>
      <c r="B73" s="27"/>
    </row>
    <row r="74" spans="1:2" ht="17.25" customHeight="1">
      <c r="A74" s="26" t="s">
        <v>21</v>
      </c>
      <c r="B74" s="27"/>
    </row>
    <row r="75" spans="1:2" ht="15.75">
      <c r="A75" s="26" t="s">
        <v>22</v>
      </c>
      <c r="B75" s="27"/>
    </row>
    <row r="76" spans="1:2" ht="15.75">
      <c r="A76" s="26" t="s">
        <v>23</v>
      </c>
      <c r="B76" s="27">
        <f>B79+B91</f>
        <v>11514</v>
      </c>
    </row>
    <row r="77" spans="1:2" ht="15.75">
      <c r="A77" s="26" t="s">
        <v>13</v>
      </c>
      <c r="B77" s="27"/>
    </row>
    <row r="78" spans="1:2" ht="31.5">
      <c r="A78" s="37" t="s">
        <v>24</v>
      </c>
      <c r="B78" s="27"/>
    </row>
    <row r="79" spans="1:2" ht="31.5">
      <c r="A79" s="26" t="s">
        <v>25</v>
      </c>
      <c r="B79" s="27">
        <f>B89+B90</f>
        <v>0</v>
      </c>
    </row>
    <row r="80" spans="1:2" ht="15.75">
      <c r="A80" s="26" t="s">
        <v>15</v>
      </c>
      <c r="B80" s="27"/>
    </row>
    <row r="81" spans="1:2" ht="15.75">
      <c r="A81" s="26" t="s">
        <v>26</v>
      </c>
      <c r="B81" s="27"/>
    </row>
    <row r="82" spans="1:2" ht="15.75">
      <c r="A82" s="26" t="s">
        <v>27</v>
      </c>
      <c r="B82" s="27"/>
    </row>
    <row r="83" spans="1:2" ht="15.75">
      <c r="A83" s="26" t="s">
        <v>28</v>
      </c>
      <c r="B83" s="27"/>
    </row>
    <row r="84" spans="1:2" ht="15.75">
      <c r="A84" s="26" t="s">
        <v>29</v>
      </c>
      <c r="B84" s="27"/>
    </row>
    <row r="85" spans="1:2" ht="15.75">
      <c r="A85" s="26" t="s">
        <v>30</v>
      </c>
      <c r="B85" s="27">
        <v>65</v>
      </c>
    </row>
    <row r="86" spans="1:2" ht="15.75">
      <c r="A86" s="26" t="s">
        <v>31</v>
      </c>
      <c r="B86" s="27"/>
    </row>
    <row r="87" spans="1:2" ht="15.75">
      <c r="A87" s="26" t="s">
        <v>32</v>
      </c>
      <c r="B87" s="27"/>
    </row>
    <row r="88" spans="1:2" ht="18" customHeight="1">
      <c r="A88" s="26" t="s">
        <v>33</v>
      </c>
      <c r="B88" s="27"/>
    </row>
    <row r="89" spans="1:2" ht="15.75">
      <c r="A89" s="26" t="s">
        <v>34</v>
      </c>
      <c r="B89" s="27"/>
    </row>
    <row r="90" spans="1:2" ht="15.75">
      <c r="A90" s="26" t="s">
        <v>35</v>
      </c>
      <c r="B90" s="27"/>
    </row>
    <row r="91" spans="1:2" ht="31.5">
      <c r="A91" s="37" t="s">
        <v>36</v>
      </c>
      <c r="B91" s="27">
        <f>B102</f>
        <v>11514</v>
      </c>
    </row>
    <row r="92" spans="1:2" ht="15.75">
      <c r="A92" s="26" t="s">
        <v>15</v>
      </c>
      <c r="B92" s="27"/>
    </row>
    <row r="93" spans="1:2" ht="15.75">
      <c r="A93" s="26" t="s">
        <v>37</v>
      </c>
      <c r="B93" s="27"/>
    </row>
    <row r="94" spans="1:2" ht="15.75">
      <c r="A94" s="26" t="s">
        <v>27</v>
      </c>
      <c r="B94" s="27"/>
    </row>
    <row r="95" spans="1:2" ht="15.75">
      <c r="A95" s="26" t="s">
        <v>28</v>
      </c>
      <c r="B95" s="27"/>
    </row>
    <row r="96" spans="1:2" ht="15.75">
      <c r="A96" s="26" t="s">
        <v>29</v>
      </c>
      <c r="B96" s="27"/>
    </row>
    <row r="97" spans="1:2" ht="15.75">
      <c r="A97" s="26" t="s">
        <v>30</v>
      </c>
      <c r="B97" s="27"/>
    </row>
    <row r="98" spans="1:2" ht="15.75">
      <c r="A98" s="26" t="s">
        <v>31</v>
      </c>
      <c r="B98" s="27"/>
    </row>
    <row r="99" spans="1:2" ht="15.75">
      <c r="A99" s="26" t="s">
        <v>32</v>
      </c>
      <c r="B99" s="27"/>
    </row>
    <row r="100" spans="1:2" ht="18" customHeight="1">
      <c r="A100" s="26" t="s">
        <v>33</v>
      </c>
      <c r="B100" s="27"/>
    </row>
    <row r="101" spans="1:2" ht="15.75">
      <c r="A101" s="26" t="s">
        <v>34</v>
      </c>
      <c r="B101" s="27"/>
    </row>
    <row r="102" spans="1:2" ht="15.75">
      <c r="A102" s="26" t="s">
        <v>35</v>
      </c>
      <c r="B102" s="27">
        <v>11514</v>
      </c>
    </row>
    <row r="103" spans="1:2" ht="15.75">
      <c r="A103" s="26" t="s">
        <v>38</v>
      </c>
      <c r="B103" s="27">
        <f>B106+B121</f>
        <v>4313</v>
      </c>
    </row>
    <row r="104" spans="1:2" ht="15.75">
      <c r="A104" s="26" t="s">
        <v>13</v>
      </c>
      <c r="B104" s="27"/>
    </row>
    <row r="105" spans="1:2" ht="15.75">
      <c r="A105" s="26" t="s">
        <v>39</v>
      </c>
      <c r="B105" s="27"/>
    </row>
    <row r="106" spans="1:2" ht="31.5">
      <c r="A106" s="37" t="s">
        <v>40</v>
      </c>
      <c r="B106" s="27">
        <f>B109+B111+B112+B113+B120</f>
        <v>4313</v>
      </c>
    </row>
    <row r="107" spans="1:2" ht="15.75">
      <c r="A107" s="26" t="s">
        <v>15</v>
      </c>
      <c r="B107" s="27"/>
    </row>
    <row r="108" spans="1:2" ht="15.75">
      <c r="A108" s="26" t="s">
        <v>41</v>
      </c>
      <c r="B108" s="27"/>
    </row>
    <row r="109" spans="1:2" ht="15.75">
      <c r="A109" s="26" t="s">
        <v>42</v>
      </c>
      <c r="B109" s="27"/>
    </row>
    <row r="110" spans="1:2" ht="15.75">
      <c r="A110" s="26" t="s">
        <v>43</v>
      </c>
      <c r="B110" s="27"/>
    </row>
    <row r="111" spans="1:2" ht="15.75">
      <c r="A111" s="26" t="s">
        <v>44</v>
      </c>
      <c r="B111" s="27">
        <v>4313</v>
      </c>
    </row>
    <row r="112" spans="1:2" ht="15.75">
      <c r="A112" s="26" t="s">
        <v>45</v>
      </c>
      <c r="B112" s="27"/>
    </row>
    <row r="113" spans="1:2" ht="15.75">
      <c r="A113" s="26" t="s">
        <v>46</v>
      </c>
      <c r="B113" s="27"/>
    </row>
    <row r="114" spans="1:2" ht="15.75">
      <c r="A114" s="26" t="s">
        <v>47</v>
      </c>
      <c r="B114" s="27"/>
    </row>
    <row r="115" spans="1:2" ht="15.75">
      <c r="A115" s="26" t="s">
        <v>48</v>
      </c>
      <c r="B115" s="27"/>
    </row>
    <row r="116" spans="1:2" ht="15.75">
      <c r="A116" s="26" t="s">
        <v>49</v>
      </c>
      <c r="B116" s="27"/>
    </row>
    <row r="117" spans="1:2" ht="15.75">
      <c r="A117" s="26" t="s">
        <v>50</v>
      </c>
      <c r="B117" s="27"/>
    </row>
    <row r="118" spans="1:2" ht="15.75">
      <c r="A118" s="26" t="s">
        <v>51</v>
      </c>
      <c r="B118" s="27"/>
    </row>
    <row r="119" spans="1:2" ht="15.75">
      <c r="A119" s="26" t="s">
        <v>52</v>
      </c>
      <c r="B119" s="27"/>
    </row>
    <row r="120" spans="1:2" ht="15.75">
      <c r="A120" s="26" t="s">
        <v>53</v>
      </c>
      <c r="B120" s="27"/>
    </row>
    <row r="121" spans="1:2" ht="47.25">
      <c r="A121" s="37" t="s">
        <v>54</v>
      </c>
      <c r="B121" s="27"/>
    </row>
    <row r="122" spans="1:2" ht="15.75">
      <c r="A122" s="26" t="s">
        <v>15</v>
      </c>
      <c r="B122" s="27"/>
    </row>
    <row r="123" spans="1:2" ht="15.75">
      <c r="A123" s="26" t="s">
        <v>55</v>
      </c>
      <c r="B123" s="27"/>
    </row>
    <row r="124" spans="1:2" ht="15.75">
      <c r="A124" s="26" t="s">
        <v>56</v>
      </c>
      <c r="B124" s="27"/>
    </row>
    <row r="125" spans="1:2" ht="15.75">
      <c r="A125" s="26" t="s">
        <v>57</v>
      </c>
      <c r="B125" s="27"/>
    </row>
    <row r="126" spans="1:2" ht="15.75">
      <c r="A126" s="26" t="s">
        <v>58</v>
      </c>
      <c r="B126" s="27"/>
    </row>
    <row r="127" spans="1:2" ht="15.75">
      <c r="A127" s="26" t="s">
        <v>59</v>
      </c>
      <c r="B127" s="27"/>
    </row>
    <row r="128" spans="1:2" ht="15.75">
      <c r="A128" s="26" t="s">
        <v>60</v>
      </c>
      <c r="B128" s="27">
        <v>4</v>
      </c>
    </row>
    <row r="129" spans="1:2" ht="15.75">
      <c r="A129" s="26" t="s">
        <v>61</v>
      </c>
      <c r="B129" s="27"/>
    </row>
    <row r="130" spans="1:2" ht="15.75">
      <c r="A130" s="26" t="s">
        <v>62</v>
      </c>
      <c r="B130" s="27">
        <v>3100</v>
      </c>
    </row>
    <row r="131" spans="1:2" ht="15.75">
      <c r="A131" s="26" t="s">
        <v>63</v>
      </c>
      <c r="B131" s="27"/>
    </row>
    <row r="132" spans="1:2" ht="15.75">
      <c r="A132" s="26" t="s">
        <v>64</v>
      </c>
      <c r="B132" s="27"/>
    </row>
    <row r="133" spans="1:2" ht="15.75">
      <c r="A133" s="26" t="s">
        <v>65</v>
      </c>
      <c r="B133" s="27"/>
    </row>
    <row r="134" spans="1:2" ht="15.75">
      <c r="A134" s="26" t="s">
        <v>66</v>
      </c>
      <c r="B134" s="27"/>
    </row>
    <row r="135" spans="1:2" ht="15.75">
      <c r="A135" s="26" t="s">
        <v>67</v>
      </c>
      <c r="B135" s="27">
        <v>2306</v>
      </c>
    </row>
    <row r="136" spans="1:15" s="2" customFormat="1" ht="15.75">
      <c r="A136" s="26" t="s">
        <v>68</v>
      </c>
      <c r="B136" s="27"/>
      <c r="C136" s="3"/>
      <c r="D136" s="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2" ht="15.75">
      <c r="A137" s="30" t="s">
        <v>69</v>
      </c>
      <c r="B137" s="31">
        <f>B139+B142+B143</f>
        <v>2587235</v>
      </c>
    </row>
    <row r="138" spans="1:15" s="1" customFormat="1" ht="15.75">
      <c r="A138" s="26" t="s">
        <v>15</v>
      </c>
      <c r="B138" s="27"/>
      <c r="C138" s="3"/>
      <c r="D138" s="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2" ht="15.75">
      <c r="A139" s="26" t="s">
        <v>70</v>
      </c>
      <c r="B139" s="27">
        <f>B152+B157+B165+485000</f>
        <v>2430300</v>
      </c>
    </row>
    <row r="140" spans="1:4" ht="15.75">
      <c r="A140" s="26" t="s">
        <v>71</v>
      </c>
      <c r="B140" s="27"/>
      <c r="D140" s="29"/>
    </row>
    <row r="141" spans="1:2" ht="15.75">
      <c r="A141" s="26" t="s">
        <v>72</v>
      </c>
      <c r="B141" s="27"/>
    </row>
    <row r="142" spans="1:15" s="1" customFormat="1" ht="15.75">
      <c r="A142" s="28" t="s">
        <v>122</v>
      </c>
      <c r="B142" s="27">
        <f>B166</f>
        <v>35435</v>
      </c>
      <c r="C142" s="3"/>
      <c r="D142" s="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s="1" customFormat="1" ht="47.25">
      <c r="A143" s="26" t="s">
        <v>73</v>
      </c>
      <c r="B143" s="27">
        <f>B145</f>
        <v>121500</v>
      </c>
      <c r="C143" s="3"/>
      <c r="D143" s="5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2" ht="15.75">
      <c r="A144" s="26" t="s">
        <v>15</v>
      </c>
      <c r="B144" s="27"/>
    </row>
    <row r="145" spans="1:2" ht="15.75">
      <c r="A145" s="26" t="s">
        <v>74</v>
      </c>
      <c r="B145" s="27">
        <v>121500</v>
      </c>
    </row>
    <row r="146" spans="1:2" ht="15.75">
      <c r="A146" s="26" t="s">
        <v>75</v>
      </c>
      <c r="B146" s="27"/>
    </row>
    <row r="147" spans="1:2" ht="15.75">
      <c r="A147" s="26" t="s">
        <v>76</v>
      </c>
      <c r="B147" s="27"/>
    </row>
    <row r="148" spans="1:2" ht="15.75">
      <c r="A148" s="26" t="s">
        <v>15</v>
      </c>
      <c r="B148" s="27"/>
    </row>
    <row r="149" spans="1:2" ht="15.75">
      <c r="A149" s="26" t="s">
        <v>77</v>
      </c>
      <c r="B149" s="27"/>
    </row>
    <row r="150" spans="1:15" s="2" customFormat="1" ht="15.75">
      <c r="A150" s="30" t="s">
        <v>78</v>
      </c>
      <c r="B150" s="31">
        <f>B152+B157+B165+B166+B168</f>
        <v>2587235</v>
      </c>
      <c r="C150" s="3"/>
      <c r="D150" s="5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2" ht="15.75">
      <c r="A151" s="26" t="s">
        <v>15</v>
      </c>
      <c r="B151" s="27"/>
    </row>
    <row r="152" spans="1:2" ht="15.75">
      <c r="A152" s="32" t="s">
        <v>79</v>
      </c>
      <c r="B152" s="27">
        <f>B154+B155+B156</f>
        <v>1726800</v>
      </c>
    </row>
    <row r="153" spans="1:2" ht="15.75">
      <c r="A153" s="26" t="s">
        <v>13</v>
      </c>
      <c r="B153" s="27"/>
    </row>
    <row r="154" spans="1:15" s="1" customFormat="1" ht="15.75">
      <c r="A154" s="26" t="s">
        <v>80</v>
      </c>
      <c r="B154" s="27">
        <v>1322100</v>
      </c>
      <c r="C154" s="3"/>
      <c r="D154" s="5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s="1" customFormat="1" ht="15.75">
      <c r="A155" s="26" t="s">
        <v>81</v>
      </c>
      <c r="B155" s="27">
        <v>5400</v>
      </c>
      <c r="C155" s="3"/>
      <c r="D155" s="5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s="1" customFormat="1" ht="15.75">
      <c r="A156" s="26" t="s">
        <v>82</v>
      </c>
      <c r="B156" s="27">
        <v>399300</v>
      </c>
      <c r="C156" s="3"/>
      <c r="D156" s="5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2" ht="15.75">
      <c r="A157" s="32" t="s">
        <v>83</v>
      </c>
      <c r="B157" s="27">
        <f>B159+B160+B161+B162+B163+B164</f>
        <v>216900</v>
      </c>
    </row>
    <row r="158" spans="1:2" ht="15.75">
      <c r="A158" s="26" t="s">
        <v>13</v>
      </c>
      <c r="B158" s="27"/>
    </row>
    <row r="159" spans="1:15" s="1" customFormat="1" ht="15.75">
      <c r="A159" s="26" t="s">
        <v>84</v>
      </c>
      <c r="B159" s="27">
        <v>4500</v>
      </c>
      <c r="C159" s="3"/>
      <c r="D159" s="5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s="1" customFormat="1" ht="15.75">
      <c r="A160" s="26" t="s">
        <v>85</v>
      </c>
      <c r="B160" s="27">
        <v>0</v>
      </c>
      <c r="C160" s="3"/>
      <c r="D160" s="5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s="1" customFormat="1" ht="15.75">
      <c r="A161" s="26" t="s">
        <v>86</v>
      </c>
      <c r="B161" s="27">
        <v>73300</v>
      </c>
      <c r="C161" s="3"/>
      <c r="D161" s="5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s="1" customFormat="1" ht="15.75">
      <c r="A162" s="26" t="s">
        <v>87</v>
      </c>
      <c r="B162" s="27">
        <v>0</v>
      </c>
      <c r="C162" s="3"/>
      <c r="D162" s="5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s="1" customFormat="1" ht="15.75">
      <c r="A163" s="26" t="s">
        <v>88</v>
      </c>
      <c r="B163" s="27">
        <v>69000</v>
      </c>
      <c r="C163" s="3"/>
      <c r="D163" s="5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s="1" customFormat="1" ht="15.75">
      <c r="A164" s="26" t="s">
        <v>89</v>
      </c>
      <c r="B164" s="27">
        <v>70100</v>
      </c>
      <c r="C164" s="3"/>
      <c r="D164" s="5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s="1" customFormat="1" ht="15.75">
      <c r="A165" s="32" t="s">
        <v>90</v>
      </c>
      <c r="B165" s="27">
        <v>1600</v>
      </c>
      <c r="C165" s="3"/>
      <c r="D165" s="5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s="1" customFormat="1" ht="15.75">
      <c r="A166" s="32" t="s">
        <v>128</v>
      </c>
      <c r="B166" s="27">
        <v>35435</v>
      </c>
      <c r="C166" s="3"/>
      <c r="D166" s="5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s="1" customFormat="1" ht="15.75">
      <c r="A167" s="26" t="s">
        <v>129</v>
      </c>
      <c r="B167" s="27">
        <f>B166</f>
        <v>35435</v>
      </c>
      <c r="C167" s="3"/>
      <c r="D167" s="5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s="1" customFormat="1" ht="15.75">
      <c r="A168" s="32" t="s">
        <v>91</v>
      </c>
      <c r="B168" s="27">
        <f>B170+B171+B173</f>
        <v>606500</v>
      </c>
      <c r="C168" s="23"/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2" ht="15.75">
      <c r="A169" s="26" t="s">
        <v>13</v>
      </c>
      <c r="B169" s="27"/>
    </row>
    <row r="170" spans="1:2" ht="15.75">
      <c r="A170" s="26" t="s">
        <v>92</v>
      </c>
      <c r="B170" s="27">
        <v>0</v>
      </c>
    </row>
    <row r="171" spans="1:2" ht="15.75">
      <c r="A171" s="26" t="s">
        <v>93</v>
      </c>
      <c r="B171" s="27">
        <v>0</v>
      </c>
    </row>
    <row r="172" spans="1:2" ht="15.75">
      <c r="A172" s="26" t="s">
        <v>94</v>
      </c>
      <c r="B172" s="27">
        <v>0</v>
      </c>
    </row>
    <row r="173" spans="1:15" s="1" customFormat="1" ht="15.75">
      <c r="A173" s="26" t="s">
        <v>95</v>
      </c>
      <c r="B173" s="27">
        <f>485000+121500</f>
        <v>606500</v>
      </c>
      <c r="C173" s="3"/>
      <c r="D173" s="5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2" ht="15.75">
      <c r="A174" s="26" t="s">
        <v>96</v>
      </c>
      <c r="B174" s="27">
        <v>0</v>
      </c>
    </row>
    <row r="175" spans="1:2" ht="20.25" customHeight="1">
      <c r="A175" s="26" t="s">
        <v>13</v>
      </c>
      <c r="B175" s="27"/>
    </row>
    <row r="176" spans="1:2" ht="31.5">
      <c r="A176" s="26" t="s">
        <v>97</v>
      </c>
      <c r="B176" s="27">
        <v>0</v>
      </c>
    </row>
    <row r="177" spans="1:2" ht="15.75">
      <c r="A177" s="26" t="s">
        <v>98</v>
      </c>
      <c r="B177" s="27"/>
    </row>
    <row r="178" spans="1:2" ht="15.75">
      <c r="A178" s="26" t="s">
        <v>99</v>
      </c>
      <c r="B178" s="27"/>
    </row>
    <row r="179" ht="18.75">
      <c r="A179" s="10"/>
    </row>
    <row r="180" spans="1:2" ht="18.75">
      <c r="A180" s="38"/>
      <c r="B180" s="38"/>
    </row>
    <row r="181" spans="1:2" ht="18.75" customHeight="1">
      <c r="A181" s="38" t="s">
        <v>210</v>
      </c>
      <c r="B181" s="38"/>
    </row>
    <row r="182" spans="1:2" ht="3.75" customHeight="1">
      <c r="A182" s="38" t="s">
        <v>102</v>
      </c>
      <c r="B182" s="38"/>
    </row>
    <row r="183" spans="1:2" ht="15">
      <c r="A183" s="39" t="s">
        <v>103</v>
      </c>
      <c r="B183" s="39"/>
    </row>
    <row r="184" ht="15">
      <c r="A184" s="12" t="s">
        <v>100</v>
      </c>
    </row>
    <row r="185" spans="1:2" ht="18.75">
      <c r="A185" s="38" t="s">
        <v>101</v>
      </c>
      <c r="B185" s="38"/>
    </row>
    <row r="186" spans="1:2" ht="33.75" customHeight="1">
      <c r="A186" s="38" t="s">
        <v>242</v>
      </c>
      <c r="B186" s="38"/>
    </row>
    <row r="187" spans="1:2" ht="2.25" customHeight="1">
      <c r="A187" s="38" t="s">
        <v>102</v>
      </c>
      <c r="B187" s="38"/>
    </row>
    <row r="188" spans="1:2" ht="15">
      <c r="A188" s="39" t="s">
        <v>103</v>
      </c>
      <c r="B188" s="39"/>
    </row>
    <row r="189" ht="9.75" customHeight="1">
      <c r="A189" s="12"/>
    </row>
    <row r="190" spans="1:2" ht="21" customHeight="1">
      <c r="A190" s="38" t="s">
        <v>104</v>
      </c>
      <c r="B190" s="38"/>
    </row>
    <row r="191" spans="1:2" ht="14.25" customHeight="1">
      <c r="A191" s="38" t="s">
        <v>137</v>
      </c>
      <c r="B191" s="38"/>
    </row>
    <row r="192" spans="1:2" ht="4.5" customHeight="1">
      <c r="A192" s="38" t="s">
        <v>102</v>
      </c>
      <c r="B192" s="38"/>
    </row>
    <row r="193" spans="1:2" ht="15">
      <c r="A193" s="39" t="s">
        <v>103</v>
      </c>
      <c r="B193" s="39"/>
    </row>
    <row r="194" spans="1:2" ht="18.75">
      <c r="A194" s="41" t="s">
        <v>175</v>
      </c>
      <c r="B194" s="41"/>
    </row>
  </sheetData>
  <sheetProtection/>
  <mergeCells count="48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4:B14"/>
    <mergeCell ref="A15:B15"/>
    <mergeCell ref="A17:B17"/>
    <mergeCell ref="A33:B33"/>
    <mergeCell ref="A39:B39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180:B180"/>
    <mergeCell ref="A181:B181"/>
    <mergeCell ref="A182:B182"/>
    <mergeCell ref="A183:B183"/>
    <mergeCell ref="A185:B185"/>
    <mergeCell ref="A186:B186"/>
    <mergeCell ref="A187:B187"/>
    <mergeCell ref="A188:B188"/>
    <mergeCell ref="A190:B190"/>
    <mergeCell ref="A191:B191"/>
    <mergeCell ref="A192:B192"/>
    <mergeCell ref="A193:B193"/>
    <mergeCell ref="A194:B194"/>
  </mergeCells>
  <printOptions/>
  <pageMargins left="0.7086614173228347" right="0.2362204724409449" top="0.6299212598425197" bottom="0.5118110236220472" header="0.31496062992125984" footer="0.31496062992125984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194"/>
  <sheetViews>
    <sheetView zoomScalePageLayoutView="0" workbookViewId="0" topLeftCell="A174">
      <selection activeCell="D194" sqref="D194"/>
    </sheetView>
  </sheetViews>
  <sheetFormatPr defaultColWidth="9.140625" defaultRowHeight="15"/>
  <cols>
    <col min="1" max="1" width="73.140625" style="3" customWidth="1"/>
    <col min="2" max="2" width="15.8515625" style="22" customWidth="1"/>
    <col min="3" max="3" width="9.140625" style="3" customWidth="1"/>
    <col min="4" max="4" width="9.140625" style="5" customWidth="1"/>
    <col min="5" max="16384" width="9.140625" style="3" customWidth="1"/>
  </cols>
  <sheetData>
    <row r="1" spans="1:2" ht="18.75">
      <c r="A1" s="54"/>
      <c r="B1" s="54"/>
    </row>
    <row r="2" spans="1:2" ht="15">
      <c r="A2" s="50" t="s">
        <v>0</v>
      </c>
      <c r="B2" s="50"/>
    </row>
    <row r="3" spans="1:2" ht="15">
      <c r="A3" s="55" t="s">
        <v>105</v>
      </c>
      <c r="B3" s="55"/>
    </row>
    <row r="4" spans="1:2" ht="15">
      <c r="A4" s="51" t="s">
        <v>107</v>
      </c>
      <c r="B4" s="51"/>
    </row>
    <row r="5" spans="1:2" ht="15">
      <c r="A5" s="55" t="s">
        <v>106</v>
      </c>
      <c r="B5" s="55"/>
    </row>
    <row r="6" spans="1:2" ht="15">
      <c r="A6" s="56" t="s">
        <v>108</v>
      </c>
      <c r="B6" s="56"/>
    </row>
    <row r="7" spans="1:2" ht="15">
      <c r="A7" s="50" t="s">
        <v>134</v>
      </c>
      <c r="B7" s="50"/>
    </row>
    <row r="8" spans="1:2" ht="15">
      <c r="A8" s="51" t="s">
        <v>1</v>
      </c>
      <c r="B8" s="51"/>
    </row>
    <row r="9" spans="1:2" ht="15">
      <c r="A9" s="52" t="s">
        <v>172</v>
      </c>
      <c r="B9" s="52"/>
    </row>
    <row r="14" spans="1:2" ht="18.75">
      <c r="A14" s="53" t="s">
        <v>2</v>
      </c>
      <c r="B14" s="53"/>
    </row>
    <row r="15" spans="1:2" ht="18.75">
      <c r="A15" s="53" t="s">
        <v>135</v>
      </c>
      <c r="B15" s="53"/>
    </row>
    <row r="17" spans="1:2" ht="19.5" thickBot="1">
      <c r="A17" s="43"/>
      <c r="B17" s="43"/>
    </row>
    <row r="18" spans="1:2" ht="19.5" thickBot="1">
      <c r="A18" s="6"/>
      <c r="B18" s="13" t="s">
        <v>3</v>
      </c>
    </row>
    <row r="19" spans="1:2" ht="19.5" thickBot="1">
      <c r="A19" s="7" t="s">
        <v>4</v>
      </c>
      <c r="B19" s="17"/>
    </row>
    <row r="20" spans="1:4" ht="38.25" thickBot="1">
      <c r="A20" s="6" t="s">
        <v>138</v>
      </c>
      <c r="B20" s="8">
        <v>41275</v>
      </c>
      <c r="D20" s="14"/>
    </row>
    <row r="21" spans="1:2" ht="19.5" thickBot="1">
      <c r="A21" s="7"/>
      <c r="B21" s="17"/>
    </row>
    <row r="22" spans="1:2" ht="32.25" thickBot="1">
      <c r="A22" s="9" t="s">
        <v>199</v>
      </c>
      <c r="B22" s="17"/>
    </row>
    <row r="23" spans="1:2" ht="19.5" thickBot="1">
      <c r="A23" s="15" t="s">
        <v>110</v>
      </c>
      <c r="B23" s="17"/>
    </row>
    <row r="24" spans="1:2" ht="32.25" thickBot="1">
      <c r="A24" s="9" t="s">
        <v>214</v>
      </c>
      <c r="B24" s="17"/>
    </row>
    <row r="25" spans="1:2" ht="19.5" thickBot="1">
      <c r="A25" s="16" t="s">
        <v>123</v>
      </c>
      <c r="B25" s="11"/>
    </row>
    <row r="26" spans="1:2" ht="19.5" thickBot="1">
      <c r="A26" s="7" t="s">
        <v>5</v>
      </c>
      <c r="B26" s="20">
        <v>41927427</v>
      </c>
    </row>
    <row r="27" spans="1:2" ht="24.75" thickBot="1">
      <c r="A27" s="6" t="s">
        <v>6</v>
      </c>
      <c r="B27" s="21" t="s">
        <v>179</v>
      </c>
    </row>
    <row r="28" spans="1:4" ht="19.5" customHeight="1" thickBot="1">
      <c r="A28" s="6" t="s">
        <v>109</v>
      </c>
      <c r="B28" s="17">
        <v>383</v>
      </c>
      <c r="D28" s="18"/>
    </row>
    <row r="29" ht="18.75">
      <c r="A29" s="10"/>
    </row>
    <row r="30" ht="18.75">
      <c r="A30" s="10"/>
    </row>
    <row r="31" ht="18.75">
      <c r="A31" s="10"/>
    </row>
    <row r="32" ht="18.75">
      <c r="A32" s="10"/>
    </row>
    <row r="33" spans="1:2" ht="18.75">
      <c r="A33" s="48" t="s">
        <v>111</v>
      </c>
      <c r="B33" s="48"/>
    </row>
    <row r="34" spans="1:2" ht="18.75">
      <c r="A34" s="19" t="s">
        <v>126</v>
      </c>
      <c r="B34" s="4"/>
    </row>
    <row r="35" spans="1:2" ht="18.75">
      <c r="A35" s="19"/>
      <c r="B35" s="4"/>
    </row>
    <row r="36" spans="1:2" ht="18.75">
      <c r="A36" s="19"/>
      <c r="B36" s="4"/>
    </row>
    <row r="37" spans="1:2" ht="18.75">
      <c r="A37" s="19"/>
      <c r="B37" s="4"/>
    </row>
    <row r="38" ht="15">
      <c r="B38" s="3"/>
    </row>
    <row r="39" spans="1:2" ht="19.5" customHeight="1">
      <c r="A39" s="43" t="s">
        <v>127</v>
      </c>
      <c r="B39" s="43"/>
    </row>
    <row r="40" spans="1:2" ht="12" customHeight="1">
      <c r="A40" s="4"/>
      <c r="B40" s="4"/>
    </row>
    <row r="41" spans="1:2" ht="18" customHeight="1">
      <c r="A41" s="38" t="s">
        <v>7</v>
      </c>
      <c r="B41" s="38"/>
    </row>
    <row r="42" spans="1:2" ht="36" customHeight="1">
      <c r="A42" s="49" t="s">
        <v>112</v>
      </c>
      <c r="B42" s="49"/>
    </row>
    <row r="43" spans="1:2" ht="18.75">
      <c r="A43" s="38" t="s">
        <v>8</v>
      </c>
      <c r="B43" s="38"/>
    </row>
    <row r="44" spans="1:2" ht="37.5" customHeight="1">
      <c r="A44" s="38" t="s">
        <v>113</v>
      </c>
      <c r="B44" s="38"/>
    </row>
    <row r="45" spans="1:2" ht="54" customHeight="1">
      <c r="A45" s="38" t="s">
        <v>114</v>
      </c>
      <c r="B45" s="38"/>
    </row>
    <row r="46" spans="1:2" ht="53.25" customHeight="1">
      <c r="A46" s="38" t="s">
        <v>115</v>
      </c>
      <c r="B46" s="38"/>
    </row>
    <row r="47" spans="1:2" ht="35.25" customHeight="1">
      <c r="A47" s="38" t="s">
        <v>124</v>
      </c>
      <c r="B47" s="38"/>
    </row>
    <row r="48" spans="1:2" ht="51.75" customHeight="1">
      <c r="A48" s="38" t="s">
        <v>116</v>
      </c>
      <c r="B48" s="38"/>
    </row>
    <row r="49" spans="1:2" ht="18.75" customHeight="1">
      <c r="A49" s="38" t="s">
        <v>117</v>
      </c>
      <c r="B49" s="38"/>
    </row>
    <row r="50" spans="1:2" ht="50.25" customHeight="1">
      <c r="A50" s="38" t="s">
        <v>118</v>
      </c>
      <c r="B50" s="38"/>
    </row>
    <row r="51" spans="1:2" ht="54.75" customHeight="1">
      <c r="A51" s="38" t="s">
        <v>119</v>
      </c>
      <c r="B51" s="38"/>
    </row>
    <row r="52" spans="1:2" ht="74.25" customHeight="1">
      <c r="A52" s="45" t="s">
        <v>120</v>
      </c>
      <c r="B52" s="45"/>
    </row>
    <row r="53" spans="1:2" ht="35.25" customHeight="1">
      <c r="A53" s="46" t="s">
        <v>121</v>
      </c>
      <c r="B53" s="46"/>
    </row>
    <row r="54" spans="1:2" ht="132.75" customHeight="1">
      <c r="A54" s="47" t="s">
        <v>133</v>
      </c>
      <c r="B54" s="47"/>
    </row>
    <row r="55" spans="1:2" ht="56.25" customHeight="1">
      <c r="A55" s="38" t="s">
        <v>161</v>
      </c>
      <c r="B55" s="38"/>
    </row>
    <row r="56" spans="1:2" ht="36.75" customHeight="1">
      <c r="A56" s="38" t="s">
        <v>131</v>
      </c>
      <c r="B56" s="38"/>
    </row>
    <row r="57" spans="1:2" ht="35.25" customHeight="1">
      <c r="A57" s="38" t="s">
        <v>130</v>
      </c>
      <c r="B57" s="38"/>
    </row>
    <row r="58" spans="1:2" ht="36" customHeight="1">
      <c r="A58" s="38" t="s">
        <v>136</v>
      </c>
      <c r="B58" s="38"/>
    </row>
    <row r="59" spans="1:2" ht="18.75">
      <c r="A59" s="38"/>
      <c r="B59" s="38"/>
    </row>
    <row r="60" spans="1:2" ht="18.75">
      <c r="A60" s="43" t="s">
        <v>9</v>
      </c>
      <c r="B60" s="43"/>
    </row>
    <row r="61" spans="1:2" ht="18.75">
      <c r="A61" s="44"/>
      <c r="B61" s="44"/>
    </row>
    <row r="62" spans="1:2" ht="18.75">
      <c r="A62" s="24" t="s">
        <v>10</v>
      </c>
      <c r="B62" s="24" t="s">
        <v>11</v>
      </c>
    </row>
    <row r="63" spans="1:2" ht="15.75">
      <c r="A63" s="25">
        <v>1</v>
      </c>
      <c r="B63" s="25">
        <v>2</v>
      </c>
    </row>
    <row r="64" spans="1:2" ht="15.75">
      <c r="A64" s="26" t="s">
        <v>12</v>
      </c>
      <c r="B64" s="27">
        <f>B66+B72</f>
        <v>1018170</v>
      </c>
    </row>
    <row r="65" spans="1:2" ht="15.75">
      <c r="A65" s="26" t="s">
        <v>13</v>
      </c>
      <c r="B65" s="27"/>
    </row>
    <row r="66" spans="1:2" ht="15.75">
      <c r="A66" s="26" t="s">
        <v>14</v>
      </c>
      <c r="B66" s="27">
        <v>782624</v>
      </c>
    </row>
    <row r="67" spans="1:2" ht="15.75">
      <c r="A67" s="26" t="s">
        <v>15</v>
      </c>
      <c r="B67" s="27"/>
    </row>
    <row r="68" spans="1:2" ht="31.5">
      <c r="A68" s="26" t="s">
        <v>16</v>
      </c>
      <c r="B68" s="27">
        <v>782624</v>
      </c>
    </row>
    <row r="69" spans="1:2" ht="47.25">
      <c r="A69" s="26" t="s">
        <v>17</v>
      </c>
      <c r="B69" s="27"/>
    </row>
    <row r="70" spans="1:2" ht="47.25">
      <c r="A70" s="26" t="s">
        <v>18</v>
      </c>
      <c r="B70" s="27"/>
    </row>
    <row r="71" spans="1:2" ht="16.5" customHeight="1">
      <c r="A71" s="26" t="s">
        <v>19</v>
      </c>
      <c r="B71" s="27"/>
    </row>
    <row r="72" spans="1:2" ht="31.5">
      <c r="A72" s="26" t="s">
        <v>20</v>
      </c>
      <c r="B72" s="27">
        <v>235546</v>
      </c>
    </row>
    <row r="73" spans="1:2" ht="15.75">
      <c r="A73" s="26" t="s">
        <v>15</v>
      </c>
      <c r="B73" s="27"/>
    </row>
    <row r="74" spans="1:2" ht="17.25" customHeight="1">
      <c r="A74" s="26" t="s">
        <v>21</v>
      </c>
      <c r="B74" s="27"/>
    </row>
    <row r="75" spans="1:2" ht="15.75">
      <c r="A75" s="26" t="s">
        <v>22</v>
      </c>
      <c r="B75" s="27"/>
    </row>
    <row r="76" spans="1:2" ht="15.75">
      <c r="A76" s="26" t="s">
        <v>23</v>
      </c>
      <c r="B76" s="27">
        <f>B79+B91</f>
        <v>8649</v>
      </c>
    </row>
    <row r="77" spans="1:2" ht="15.75">
      <c r="A77" s="26" t="s">
        <v>13</v>
      </c>
      <c r="B77" s="27"/>
    </row>
    <row r="78" spans="1:2" ht="31.5">
      <c r="A78" s="37" t="s">
        <v>24</v>
      </c>
      <c r="B78" s="27"/>
    </row>
    <row r="79" spans="1:2" ht="31.5">
      <c r="A79" s="26" t="s">
        <v>25</v>
      </c>
      <c r="B79" s="27">
        <f>B89+B90</f>
        <v>24</v>
      </c>
    </row>
    <row r="80" spans="1:2" ht="15.75">
      <c r="A80" s="26" t="s">
        <v>15</v>
      </c>
      <c r="B80" s="27"/>
    </row>
    <row r="81" spans="1:2" ht="15.75">
      <c r="A81" s="26" t="s">
        <v>26</v>
      </c>
      <c r="B81" s="27"/>
    </row>
    <row r="82" spans="1:2" ht="15.75">
      <c r="A82" s="26" t="s">
        <v>27</v>
      </c>
      <c r="B82" s="27"/>
    </row>
    <row r="83" spans="1:2" ht="15.75">
      <c r="A83" s="26" t="s">
        <v>28</v>
      </c>
      <c r="B83" s="27"/>
    </row>
    <row r="84" spans="1:2" ht="15.75">
      <c r="A84" s="26" t="s">
        <v>29</v>
      </c>
      <c r="B84" s="27"/>
    </row>
    <row r="85" spans="1:2" ht="15.75">
      <c r="A85" s="26" t="s">
        <v>30</v>
      </c>
      <c r="B85" s="27"/>
    </row>
    <row r="86" spans="1:2" ht="15.75">
      <c r="A86" s="26" t="s">
        <v>31</v>
      </c>
      <c r="B86" s="27"/>
    </row>
    <row r="87" spans="1:2" ht="15.75">
      <c r="A87" s="26" t="s">
        <v>32</v>
      </c>
      <c r="B87" s="27"/>
    </row>
    <row r="88" spans="1:2" ht="18" customHeight="1">
      <c r="A88" s="26" t="s">
        <v>33</v>
      </c>
      <c r="B88" s="27"/>
    </row>
    <row r="89" spans="1:2" ht="15.75">
      <c r="A89" s="26" t="s">
        <v>34</v>
      </c>
      <c r="B89" s="27"/>
    </row>
    <row r="90" spans="1:2" ht="15.75">
      <c r="A90" s="26" t="s">
        <v>35</v>
      </c>
      <c r="B90" s="27">
        <v>24</v>
      </c>
    </row>
    <row r="91" spans="1:2" ht="31.5">
      <c r="A91" s="37" t="s">
        <v>36</v>
      </c>
      <c r="B91" s="27">
        <f>B102</f>
        <v>8625</v>
      </c>
    </row>
    <row r="92" spans="1:2" ht="15.75">
      <c r="A92" s="26" t="s">
        <v>15</v>
      </c>
      <c r="B92" s="27"/>
    </row>
    <row r="93" spans="1:2" ht="15.75">
      <c r="A93" s="26" t="s">
        <v>37</v>
      </c>
      <c r="B93" s="27"/>
    </row>
    <row r="94" spans="1:2" ht="15.75">
      <c r="A94" s="26" t="s">
        <v>27</v>
      </c>
      <c r="B94" s="27"/>
    </row>
    <row r="95" spans="1:2" ht="15.75">
      <c r="A95" s="26" t="s">
        <v>28</v>
      </c>
      <c r="B95" s="27"/>
    </row>
    <row r="96" spans="1:2" ht="15.75">
      <c r="A96" s="26" t="s">
        <v>29</v>
      </c>
      <c r="B96" s="27"/>
    </row>
    <row r="97" spans="1:2" ht="15.75">
      <c r="A97" s="26" t="s">
        <v>30</v>
      </c>
      <c r="B97" s="27"/>
    </row>
    <row r="98" spans="1:2" ht="15.75">
      <c r="A98" s="26" t="s">
        <v>31</v>
      </c>
      <c r="B98" s="27"/>
    </row>
    <row r="99" spans="1:2" ht="15.75">
      <c r="A99" s="26" t="s">
        <v>32</v>
      </c>
      <c r="B99" s="27"/>
    </row>
    <row r="100" spans="1:2" ht="18" customHeight="1">
      <c r="A100" s="26" t="s">
        <v>33</v>
      </c>
      <c r="B100" s="27"/>
    </row>
    <row r="101" spans="1:2" ht="15.75">
      <c r="A101" s="26" t="s">
        <v>34</v>
      </c>
      <c r="B101" s="27"/>
    </row>
    <row r="102" spans="1:2" ht="15.75">
      <c r="A102" s="26" t="s">
        <v>35</v>
      </c>
      <c r="B102" s="27">
        <v>8625</v>
      </c>
    </row>
    <row r="103" spans="1:2" ht="15.75">
      <c r="A103" s="26" t="s">
        <v>38</v>
      </c>
      <c r="B103" s="27">
        <f>B106+B121</f>
        <v>3328</v>
      </c>
    </row>
    <row r="104" spans="1:2" ht="15.75">
      <c r="A104" s="26" t="s">
        <v>13</v>
      </c>
      <c r="B104" s="27"/>
    </row>
    <row r="105" spans="1:2" ht="15.75">
      <c r="A105" s="26" t="s">
        <v>39</v>
      </c>
      <c r="B105" s="27"/>
    </row>
    <row r="106" spans="1:2" ht="31.5">
      <c r="A106" s="37" t="s">
        <v>40</v>
      </c>
      <c r="B106" s="27">
        <f>B109+B111+B112+B113+B120+B117+B119</f>
        <v>3328</v>
      </c>
    </row>
    <row r="107" spans="1:2" ht="15.75">
      <c r="A107" s="26" t="s">
        <v>15</v>
      </c>
      <c r="B107" s="27"/>
    </row>
    <row r="108" spans="1:2" ht="15.75">
      <c r="A108" s="26" t="s">
        <v>41</v>
      </c>
      <c r="B108" s="27"/>
    </row>
    <row r="109" spans="1:2" ht="15.75">
      <c r="A109" s="26" t="s">
        <v>42</v>
      </c>
      <c r="B109" s="27">
        <v>301</v>
      </c>
    </row>
    <row r="110" spans="1:2" ht="15.75">
      <c r="A110" s="26" t="s">
        <v>43</v>
      </c>
      <c r="B110" s="27"/>
    </row>
    <row r="111" spans="1:2" ht="15.75">
      <c r="A111" s="26" t="s">
        <v>44</v>
      </c>
      <c r="B111" s="27">
        <v>1399</v>
      </c>
    </row>
    <row r="112" spans="1:2" ht="15.75">
      <c r="A112" s="26" t="s">
        <v>45</v>
      </c>
      <c r="B112" s="27"/>
    </row>
    <row r="113" spans="1:2" ht="15.75">
      <c r="A113" s="26" t="s">
        <v>46</v>
      </c>
      <c r="B113" s="27"/>
    </row>
    <row r="114" spans="1:2" ht="15.75">
      <c r="A114" s="26" t="s">
        <v>47</v>
      </c>
      <c r="B114" s="27"/>
    </row>
    <row r="115" spans="1:2" ht="15.75">
      <c r="A115" s="26" t="s">
        <v>48</v>
      </c>
      <c r="B115" s="27"/>
    </row>
    <row r="116" spans="1:2" ht="15.75">
      <c r="A116" s="26" t="s">
        <v>49</v>
      </c>
      <c r="B116" s="27"/>
    </row>
    <row r="117" spans="1:2" ht="15.75">
      <c r="A117" s="26" t="s">
        <v>50</v>
      </c>
      <c r="B117" s="27">
        <v>569</v>
      </c>
    </row>
    <row r="118" spans="1:2" ht="15.75">
      <c r="A118" s="26" t="s">
        <v>51</v>
      </c>
      <c r="B118" s="27"/>
    </row>
    <row r="119" spans="1:2" ht="15.75">
      <c r="A119" s="26" t="s">
        <v>52</v>
      </c>
      <c r="B119" s="27"/>
    </row>
    <row r="120" spans="1:2" ht="15.75">
      <c r="A120" s="26" t="s">
        <v>53</v>
      </c>
      <c r="B120" s="27">
        <v>1059</v>
      </c>
    </row>
    <row r="121" spans="1:2" ht="47.25">
      <c r="A121" s="37" t="s">
        <v>54</v>
      </c>
      <c r="B121" s="27"/>
    </row>
    <row r="122" spans="1:2" ht="15.75">
      <c r="A122" s="26" t="s">
        <v>15</v>
      </c>
      <c r="B122" s="27"/>
    </row>
    <row r="123" spans="1:2" ht="15.75">
      <c r="A123" s="26" t="s">
        <v>55</v>
      </c>
      <c r="B123" s="27"/>
    </row>
    <row r="124" spans="1:2" ht="15.75">
      <c r="A124" s="26" t="s">
        <v>56</v>
      </c>
      <c r="B124" s="27"/>
    </row>
    <row r="125" spans="1:2" ht="15.75">
      <c r="A125" s="26" t="s">
        <v>57</v>
      </c>
      <c r="B125" s="27"/>
    </row>
    <row r="126" spans="1:2" ht="15.75">
      <c r="A126" s="26" t="s">
        <v>58</v>
      </c>
      <c r="B126" s="27"/>
    </row>
    <row r="127" spans="1:2" ht="15.75">
      <c r="A127" s="26" t="s">
        <v>59</v>
      </c>
      <c r="B127" s="27"/>
    </row>
    <row r="128" spans="1:2" ht="15.75">
      <c r="A128" s="26" t="s">
        <v>60</v>
      </c>
      <c r="B128" s="27"/>
    </row>
    <row r="129" spans="1:2" ht="15.75">
      <c r="A129" s="26" t="s">
        <v>61</v>
      </c>
      <c r="B129" s="27"/>
    </row>
    <row r="130" spans="1:2" ht="15.75">
      <c r="A130" s="26" t="s">
        <v>62</v>
      </c>
      <c r="B130" s="27"/>
    </row>
    <row r="131" spans="1:2" ht="15.75">
      <c r="A131" s="26" t="s">
        <v>63</v>
      </c>
      <c r="B131" s="27"/>
    </row>
    <row r="132" spans="1:2" ht="15.75">
      <c r="A132" s="26" t="s">
        <v>64</v>
      </c>
      <c r="B132" s="27"/>
    </row>
    <row r="133" spans="1:2" ht="15.75">
      <c r="A133" s="26" t="s">
        <v>65</v>
      </c>
      <c r="B133" s="27"/>
    </row>
    <row r="134" spans="1:2" ht="15.75">
      <c r="A134" s="26" t="s">
        <v>66</v>
      </c>
      <c r="B134" s="27"/>
    </row>
    <row r="135" spans="1:2" ht="15.75">
      <c r="A135" s="26" t="s">
        <v>67</v>
      </c>
      <c r="B135" s="27"/>
    </row>
    <row r="136" spans="1:15" s="2" customFormat="1" ht="15.75">
      <c r="A136" s="26" t="s">
        <v>68</v>
      </c>
      <c r="B136" s="27"/>
      <c r="C136" s="3"/>
      <c r="D136" s="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2" ht="15.75">
      <c r="A137" s="30" t="s">
        <v>69</v>
      </c>
      <c r="B137" s="31">
        <f>B139+B142+B143</f>
        <v>1840867</v>
      </c>
    </row>
    <row r="138" spans="1:15" s="1" customFormat="1" ht="15.75">
      <c r="A138" s="26" t="s">
        <v>15</v>
      </c>
      <c r="B138" s="27"/>
      <c r="C138" s="3"/>
      <c r="D138" s="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2" ht="15.75">
      <c r="A139" s="26" t="s">
        <v>70</v>
      </c>
      <c r="B139" s="27">
        <f>B152+B157+B165+310900</f>
        <v>1745500</v>
      </c>
    </row>
    <row r="140" spans="1:4" ht="15.75">
      <c r="A140" s="26" t="s">
        <v>71</v>
      </c>
      <c r="B140" s="27"/>
      <c r="D140" s="29"/>
    </row>
    <row r="141" spans="1:2" ht="15.75">
      <c r="A141" s="26" t="s">
        <v>72</v>
      </c>
      <c r="B141" s="27"/>
    </row>
    <row r="142" spans="1:15" s="1" customFormat="1" ht="15.75">
      <c r="A142" s="28" t="s">
        <v>122</v>
      </c>
      <c r="B142" s="27">
        <f>B166</f>
        <v>23367</v>
      </c>
      <c r="C142" s="3"/>
      <c r="D142" s="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s="1" customFormat="1" ht="47.25">
      <c r="A143" s="26" t="s">
        <v>73</v>
      </c>
      <c r="B143" s="27">
        <f>B145</f>
        <v>72000</v>
      </c>
      <c r="C143" s="3"/>
      <c r="D143" s="5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2" ht="15.75">
      <c r="A144" s="26" t="s">
        <v>15</v>
      </c>
      <c r="B144" s="27"/>
    </row>
    <row r="145" spans="1:2" ht="15.75">
      <c r="A145" s="26" t="s">
        <v>74</v>
      </c>
      <c r="B145" s="27">
        <v>72000</v>
      </c>
    </row>
    <row r="146" spans="1:2" ht="15.75">
      <c r="A146" s="26" t="s">
        <v>75</v>
      </c>
      <c r="B146" s="27"/>
    </row>
    <row r="147" spans="1:2" ht="15.75">
      <c r="A147" s="26" t="s">
        <v>76</v>
      </c>
      <c r="B147" s="27"/>
    </row>
    <row r="148" spans="1:2" ht="15.75">
      <c r="A148" s="26" t="s">
        <v>15</v>
      </c>
      <c r="B148" s="27"/>
    </row>
    <row r="149" spans="1:2" ht="15.75">
      <c r="A149" s="26" t="s">
        <v>77</v>
      </c>
      <c r="B149" s="27"/>
    </row>
    <row r="150" spans="1:15" s="2" customFormat="1" ht="15.75">
      <c r="A150" s="30" t="s">
        <v>78</v>
      </c>
      <c r="B150" s="31">
        <f>B152+B157+B165+B166+B168</f>
        <v>1840867</v>
      </c>
      <c r="C150" s="3"/>
      <c r="D150" s="5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2" ht="15.75">
      <c r="A151" s="26" t="s">
        <v>15</v>
      </c>
      <c r="B151" s="27"/>
    </row>
    <row r="152" spans="1:2" ht="15.75">
      <c r="A152" s="32" t="s">
        <v>79</v>
      </c>
      <c r="B152" s="27">
        <f>B154+B155+B156</f>
        <v>1266000</v>
      </c>
    </row>
    <row r="153" spans="1:2" ht="15.75">
      <c r="A153" s="26" t="s">
        <v>13</v>
      </c>
      <c r="B153" s="27"/>
    </row>
    <row r="154" spans="1:15" s="1" customFormat="1" ht="15.75">
      <c r="A154" s="26" t="s">
        <v>80</v>
      </c>
      <c r="B154" s="27">
        <v>970500</v>
      </c>
      <c r="C154" s="3"/>
      <c r="D154" s="5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s="1" customFormat="1" ht="15.75">
      <c r="A155" s="26" t="s">
        <v>81</v>
      </c>
      <c r="B155" s="27">
        <v>2400</v>
      </c>
      <c r="C155" s="3"/>
      <c r="D155" s="5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s="1" customFormat="1" ht="15.75">
      <c r="A156" s="26" t="s">
        <v>82</v>
      </c>
      <c r="B156" s="27">
        <v>293100</v>
      </c>
      <c r="C156" s="3"/>
      <c r="D156" s="5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2" ht="15.75">
      <c r="A157" s="32" t="s">
        <v>83</v>
      </c>
      <c r="B157" s="27">
        <f>B159+B160+B161+B162+B163+B164</f>
        <v>167700</v>
      </c>
    </row>
    <row r="158" spans="1:2" ht="15.75">
      <c r="A158" s="26" t="s">
        <v>13</v>
      </c>
      <c r="B158" s="27"/>
    </row>
    <row r="159" spans="1:15" s="1" customFormat="1" ht="15.75">
      <c r="A159" s="26" t="s">
        <v>84</v>
      </c>
      <c r="B159" s="27">
        <v>4500</v>
      </c>
      <c r="C159" s="3"/>
      <c r="D159" s="5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s="1" customFormat="1" ht="15.75">
      <c r="A160" s="26" t="s">
        <v>85</v>
      </c>
      <c r="B160" s="27">
        <v>0</v>
      </c>
      <c r="C160" s="3"/>
      <c r="D160" s="5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s="1" customFormat="1" ht="15.75">
      <c r="A161" s="26" t="s">
        <v>86</v>
      </c>
      <c r="B161" s="27">
        <v>43700</v>
      </c>
      <c r="C161" s="3"/>
      <c r="D161" s="5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s="1" customFormat="1" ht="15.75">
      <c r="A162" s="26" t="s">
        <v>87</v>
      </c>
      <c r="B162" s="27">
        <v>0</v>
      </c>
      <c r="C162" s="3"/>
      <c r="D162" s="5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s="1" customFormat="1" ht="15.75">
      <c r="A163" s="26" t="s">
        <v>88</v>
      </c>
      <c r="B163" s="27">
        <v>60900</v>
      </c>
      <c r="C163" s="3"/>
      <c r="D163" s="5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s="1" customFormat="1" ht="15.75">
      <c r="A164" s="26" t="s">
        <v>89</v>
      </c>
      <c r="B164" s="27">
        <v>58600</v>
      </c>
      <c r="C164" s="3"/>
      <c r="D164" s="5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s="1" customFormat="1" ht="15.75">
      <c r="A165" s="32" t="s">
        <v>90</v>
      </c>
      <c r="B165" s="27">
        <v>900</v>
      </c>
      <c r="C165" s="3"/>
      <c r="D165" s="5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s="1" customFormat="1" ht="15.75">
      <c r="A166" s="32" t="s">
        <v>128</v>
      </c>
      <c r="B166" s="27">
        <v>23367</v>
      </c>
      <c r="C166" s="3"/>
      <c r="D166" s="5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s="1" customFormat="1" ht="15.75">
      <c r="A167" s="26" t="s">
        <v>129</v>
      </c>
      <c r="B167" s="27">
        <f>B166</f>
        <v>23367</v>
      </c>
      <c r="C167" s="3"/>
      <c r="D167" s="5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s="1" customFormat="1" ht="15.75">
      <c r="A168" s="32" t="s">
        <v>91</v>
      </c>
      <c r="B168" s="27">
        <f>B170+B171+B173</f>
        <v>382900</v>
      </c>
      <c r="C168" s="23"/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2" ht="15.75">
      <c r="A169" s="26" t="s">
        <v>13</v>
      </c>
      <c r="B169" s="27"/>
    </row>
    <row r="170" spans="1:2" ht="15.75">
      <c r="A170" s="26" t="s">
        <v>92</v>
      </c>
      <c r="B170" s="27">
        <v>0</v>
      </c>
    </row>
    <row r="171" spans="1:2" ht="15.75">
      <c r="A171" s="26" t="s">
        <v>93</v>
      </c>
      <c r="B171" s="27">
        <v>0</v>
      </c>
    </row>
    <row r="172" spans="1:2" ht="15.75">
      <c r="A172" s="26" t="s">
        <v>94</v>
      </c>
      <c r="B172" s="27">
        <v>0</v>
      </c>
    </row>
    <row r="173" spans="1:15" s="1" customFormat="1" ht="15.75">
      <c r="A173" s="26" t="s">
        <v>95</v>
      </c>
      <c r="B173" s="27">
        <f>310900+72000</f>
        <v>382900</v>
      </c>
      <c r="C173" s="3"/>
      <c r="D173" s="5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2" ht="15.75">
      <c r="A174" s="26" t="s">
        <v>96</v>
      </c>
      <c r="B174" s="27">
        <v>0</v>
      </c>
    </row>
    <row r="175" spans="1:2" ht="20.25" customHeight="1">
      <c r="A175" s="26" t="s">
        <v>13</v>
      </c>
      <c r="B175" s="27"/>
    </row>
    <row r="176" spans="1:2" ht="31.5">
      <c r="A176" s="26" t="s">
        <v>97</v>
      </c>
      <c r="B176" s="27">
        <v>0</v>
      </c>
    </row>
    <row r="177" spans="1:2" ht="15.75">
      <c r="A177" s="26" t="s">
        <v>98</v>
      </c>
      <c r="B177" s="27"/>
    </row>
    <row r="178" spans="1:2" ht="15.75">
      <c r="A178" s="26" t="s">
        <v>99</v>
      </c>
      <c r="B178" s="27"/>
    </row>
    <row r="179" ht="18.75">
      <c r="A179" s="10"/>
    </row>
    <row r="180" spans="1:2" ht="18.75">
      <c r="A180" s="38"/>
      <c r="B180" s="38"/>
    </row>
    <row r="181" spans="1:2" ht="18.75" customHeight="1">
      <c r="A181" s="38" t="s">
        <v>243</v>
      </c>
      <c r="B181" s="38"/>
    </row>
    <row r="182" spans="1:2" ht="3.75" customHeight="1">
      <c r="A182" s="38" t="s">
        <v>102</v>
      </c>
      <c r="B182" s="38"/>
    </row>
    <row r="183" spans="1:2" ht="15">
      <c r="A183" s="39" t="s">
        <v>103</v>
      </c>
      <c r="B183" s="39"/>
    </row>
    <row r="184" ht="15">
      <c r="A184" s="12" t="s">
        <v>100</v>
      </c>
    </row>
    <row r="185" spans="1:2" ht="18.75">
      <c r="A185" s="38" t="s">
        <v>101</v>
      </c>
      <c r="B185" s="38"/>
    </row>
    <row r="186" spans="1:2" ht="33.75" customHeight="1">
      <c r="A186" s="38" t="s">
        <v>242</v>
      </c>
      <c r="B186" s="38"/>
    </row>
    <row r="187" spans="1:2" ht="2.25" customHeight="1">
      <c r="A187" s="38" t="s">
        <v>102</v>
      </c>
      <c r="B187" s="38"/>
    </row>
    <row r="188" spans="1:2" ht="15">
      <c r="A188" s="39" t="s">
        <v>103</v>
      </c>
      <c r="B188" s="39"/>
    </row>
    <row r="189" ht="9.75" customHeight="1">
      <c r="A189" s="12"/>
    </row>
    <row r="190" spans="1:2" ht="21" customHeight="1">
      <c r="A190" s="38" t="s">
        <v>104</v>
      </c>
      <c r="B190" s="38"/>
    </row>
    <row r="191" spans="1:2" ht="14.25" customHeight="1">
      <c r="A191" s="38" t="s">
        <v>137</v>
      </c>
      <c r="B191" s="38"/>
    </row>
    <row r="192" spans="1:2" ht="4.5" customHeight="1">
      <c r="A192" s="38" t="s">
        <v>102</v>
      </c>
      <c r="B192" s="38"/>
    </row>
    <row r="193" spans="1:2" ht="15">
      <c r="A193" s="39" t="s">
        <v>103</v>
      </c>
      <c r="B193" s="39"/>
    </row>
    <row r="194" spans="1:2" ht="18.75">
      <c r="A194" s="41" t="s">
        <v>175</v>
      </c>
      <c r="B194" s="41"/>
    </row>
  </sheetData>
  <sheetProtection/>
  <mergeCells count="48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4:B14"/>
    <mergeCell ref="A15:B15"/>
    <mergeCell ref="A17:B17"/>
    <mergeCell ref="A33:B33"/>
    <mergeCell ref="A39:B39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180:B180"/>
    <mergeCell ref="A181:B181"/>
    <mergeCell ref="A182:B182"/>
    <mergeCell ref="A183:B183"/>
    <mergeCell ref="A185:B185"/>
    <mergeCell ref="A186:B186"/>
    <mergeCell ref="A187:B187"/>
    <mergeCell ref="A188:B188"/>
    <mergeCell ref="A190:B190"/>
    <mergeCell ref="A191:B191"/>
    <mergeCell ref="A192:B192"/>
    <mergeCell ref="A193:B193"/>
    <mergeCell ref="A194:B194"/>
  </mergeCells>
  <printOptions/>
  <pageMargins left="0.7086614173228347" right="0.2362204724409449" top="0.6299212598425197" bottom="0.5118110236220472" header="0.31496062992125984" footer="0.31496062992125984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194"/>
  <sheetViews>
    <sheetView zoomScalePageLayoutView="0" workbookViewId="0" topLeftCell="A177">
      <selection activeCell="E193" sqref="E193"/>
    </sheetView>
  </sheetViews>
  <sheetFormatPr defaultColWidth="9.140625" defaultRowHeight="15"/>
  <cols>
    <col min="1" max="1" width="73.140625" style="3" customWidth="1"/>
    <col min="2" max="2" width="15.8515625" style="22" customWidth="1"/>
    <col min="3" max="3" width="9.140625" style="3" customWidth="1"/>
    <col min="4" max="4" width="9.140625" style="5" customWidth="1"/>
    <col min="5" max="16384" width="9.140625" style="3" customWidth="1"/>
  </cols>
  <sheetData>
    <row r="1" spans="1:2" ht="18.75">
      <c r="A1" s="54"/>
      <c r="B1" s="54"/>
    </row>
    <row r="2" spans="1:2" ht="15">
      <c r="A2" s="50" t="s">
        <v>0</v>
      </c>
      <c r="B2" s="50"/>
    </row>
    <row r="3" spans="1:2" ht="15">
      <c r="A3" s="55" t="s">
        <v>105</v>
      </c>
      <c r="B3" s="55"/>
    </row>
    <row r="4" spans="1:2" ht="15">
      <c r="A4" s="51" t="s">
        <v>107</v>
      </c>
      <c r="B4" s="51"/>
    </row>
    <row r="5" spans="1:2" ht="15">
      <c r="A5" s="55" t="s">
        <v>106</v>
      </c>
      <c r="B5" s="55"/>
    </row>
    <row r="6" spans="1:2" ht="15">
      <c r="A6" s="56" t="s">
        <v>108</v>
      </c>
      <c r="B6" s="56"/>
    </row>
    <row r="7" spans="1:2" ht="15">
      <c r="A7" s="50" t="s">
        <v>134</v>
      </c>
      <c r="B7" s="50"/>
    </row>
    <row r="8" spans="1:2" ht="15">
      <c r="A8" s="51" t="s">
        <v>1</v>
      </c>
      <c r="B8" s="51"/>
    </row>
    <row r="9" spans="1:2" ht="15">
      <c r="A9" s="52" t="s">
        <v>172</v>
      </c>
      <c r="B9" s="52"/>
    </row>
    <row r="14" spans="1:2" ht="18.75">
      <c r="A14" s="53" t="s">
        <v>2</v>
      </c>
      <c r="B14" s="53"/>
    </row>
    <row r="15" spans="1:2" ht="18.75">
      <c r="A15" s="53" t="s">
        <v>135</v>
      </c>
      <c r="B15" s="53"/>
    </row>
    <row r="17" spans="1:2" ht="19.5" thickBot="1">
      <c r="A17" s="43"/>
      <c r="B17" s="43"/>
    </row>
    <row r="18" spans="1:2" ht="19.5" thickBot="1">
      <c r="A18" s="6"/>
      <c r="B18" s="13" t="s">
        <v>3</v>
      </c>
    </row>
    <row r="19" spans="1:2" ht="19.5" thickBot="1">
      <c r="A19" s="7" t="s">
        <v>4</v>
      </c>
      <c r="B19" s="17"/>
    </row>
    <row r="20" spans="1:4" ht="38.25" thickBot="1">
      <c r="A20" s="6" t="s">
        <v>138</v>
      </c>
      <c r="B20" s="8">
        <v>41275</v>
      </c>
      <c r="D20" s="14"/>
    </row>
    <row r="21" spans="1:2" ht="19.5" thickBot="1">
      <c r="A21" s="7"/>
      <c r="B21" s="17"/>
    </row>
    <row r="22" spans="1:2" ht="32.25" thickBot="1">
      <c r="A22" s="9" t="s">
        <v>156</v>
      </c>
      <c r="B22" s="17"/>
    </row>
    <row r="23" spans="1:2" ht="19.5" thickBot="1">
      <c r="A23" s="15" t="s">
        <v>110</v>
      </c>
      <c r="B23" s="17"/>
    </row>
    <row r="24" spans="1:2" ht="32.25" thickBot="1">
      <c r="A24" s="9" t="s">
        <v>215</v>
      </c>
      <c r="B24" s="17"/>
    </row>
    <row r="25" spans="1:2" ht="19.5" thickBot="1">
      <c r="A25" s="16" t="s">
        <v>123</v>
      </c>
      <c r="B25" s="11"/>
    </row>
    <row r="26" spans="1:2" ht="19.5" thickBot="1">
      <c r="A26" s="7" t="s">
        <v>5</v>
      </c>
      <c r="B26" s="20">
        <v>71927433</v>
      </c>
    </row>
    <row r="27" spans="1:2" ht="24.75" thickBot="1">
      <c r="A27" s="6" t="s">
        <v>6</v>
      </c>
      <c r="B27" s="21" t="s">
        <v>180</v>
      </c>
    </row>
    <row r="28" spans="1:4" ht="19.5" customHeight="1" thickBot="1">
      <c r="A28" s="6" t="s">
        <v>109</v>
      </c>
      <c r="B28" s="17">
        <v>383</v>
      </c>
      <c r="D28" s="18"/>
    </row>
    <row r="29" ht="18.75">
      <c r="A29" s="10"/>
    </row>
    <row r="30" ht="18.75">
      <c r="A30" s="10"/>
    </row>
    <row r="31" ht="18.75">
      <c r="A31" s="10"/>
    </row>
    <row r="32" ht="18.75">
      <c r="A32" s="10"/>
    </row>
    <row r="33" spans="1:2" ht="18.75">
      <c r="A33" s="48" t="s">
        <v>111</v>
      </c>
      <c r="B33" s="48"/>
    </row>
    <row r="34" spans="1:2" ht="18.75">
      <c r="A34" s="19" t="s">
        <v>126</v>
      </c>
      <c r="B34" s="4"/>
    </row>
    <row r="35" spans="1:2" ht="18.75">
      <c r="A35" s="19"/>
      <c r="B35" s="4"/>
    </row>
    <row r="36" spans="1:2" ht="18.75">
      <c r="A36" s="19"/>
      <c r="B36" s="4"/>
    </row>
    <row r="37" spans="1:2" ht="18.75">
      <c r="A37" s="19"/>
      <c r="B37" s="4"/>
    </row>
    <row r="38" ht="15">
      <c r="B38" s="3"/>
    </row>
    <row r="39" spans="1:2" ht="19.5" customHeight="1">
      <c r="A39" s="43" t="s">
        <v>127</v>
      </c>
      <c r="B39" s="43"/>
    </row>
    <row r="40" spans="1:2" ht="12" customHeight="1">
      <c r="A40" s="4"/>
      <c r="B40" s="4"/>
    </row>
    <row r="41" spans="1:2" ht="18" customHeight="1">
      <c r="A41" s="38" t="s">
        <v>7</v>
      </c>
      <c r="B41" s="38"/>
    </row>
    <row r="42" spans="1:2" ht="36" customHeight="1">
      <c r="A42" s="49" t="s">
        <v>112</v>
      </c>
      <c r="B42" s="49"/>
    </row>
    <row r="43" spans="1:2" ht="18.75">
      <c r="A43" s="38" t="s">
        <v>8</v>
      </c>
      <c r="B43" s="38"/>
    </row>
    <row r="44" spans="1:2" ht="37.5" customHeight="1">
      <c r="A44" s="38" t="s">
        <v>113</v>
      </c>
      <c r="B44" s="38"/>
    </row>
    <row r="45" spans="1:2" ht="54" customHeight="1">
      <c r="A45" s="38" t="s">
        <v>114</v>
      </c>
      <c r="B45" s="38"/>
    </row>
    <row r="46" spans="1:2" ht="53.25" customHeight="1">
      <c r="A46" s="38" t="s">
        <v>115</v>
      </c>
      <c r="B46" s="38"/>
    </row>
    <row r="47" spans="1:2" ht="35.25" customHeight="1">
      <c r="A47" s="38" t="s">
        <v>124</v>
      </c>
      <c r="B47" s="38"/>
    </row>
    <row r="48" spans="1:2" ht="51.75" customHeight="1">
      <c r="A48" s="38" t="s">
        <v>116</v>
      </c>
      <c r="B48" s="38"/>
    </row>
    <row r="49" spans="1:2" ht="18.75" customHeight="1">
      <c r="A49" s="38" t="s">
        <v>117</v>
      </c>
      <c r="B49" s="38"/>
    </row>
    <row r="50" spans="1:2" ht="50.25" customHeight="1">
      <c r="A50" s="38" t="s">
        <v>118</v>
      </c>
      <c r="B50" s="38"/>
    </row>
    <row r="51" spans="1:2" ht="54.75" customHeight="1">
      <c r="A51" s="38" t="s">
        <v>119</v>
      </c>
      <c r="B51" s="38"/>
    </row>
    <row r="52" spans="1:2" ht="74.25" customHeight="1">
      <c r="A52" s="45" t="s">
        <v>120</v>
      </c>
      <c r="B52" s="45"/>
    </row>
    <row r="53" spans="1:2" ht="35.25" customHeight="1">
      <c r="A53" s="46" t="s">
        <v>121</v>
      </c>
      <c r="B53" s="46"/>
    </row>
    <row r="54" spans="1:2" ht="132.75" customHeight="1">
      <c r="A54" s="47" t="s">
        <v>157</v>
      </c>
      <c r="B54" s="47"/>
    </row>
    <row r="55" spans="1:2" ht="56.25" customHeight="1">
      <c r="A55" s="38" t="s">
        <v>158</v>
      </c>
      <c r="B55" s="38"/>
    </row>
    <row r="56" spans="1:2" ht="36.75" customHeight="1">
      <c r="A56" s="38" t="s">
        <v>131</v>
      </c>
      <c r="B56" s="38"/>
    </row>
    <row r="57" spans="1:2" ht="35.25" customHeight="1">
      <c r="A57" s="38" t="s">
        <v>130</v>
      </c>
      <c r="B57" s="38"/>
    </row>
    <row r="58" spans="1:2" ht="36" customHeight="1">
      <c r="A58" s="38" t="s">
        <v>136</v>
      </c>
      <c r="B58" s="38"/>
    </row>
    <row r="59" spans="1:2" ht="18.75">
      <c r="A59" s="38"/>
      <c r="B59" s="38"/>
    </row>
    <row r="60" spans="1:2" ht="18.75">
      <c r="A60" s="43" t="s">
        <v>9</v>
      </c>
      <c r="B60" s="43"/>
    </row>
    <row r="61" spans="1:2" ht="18.75">
      <c r="A61" s="44"/>
      <c r="B61" s="44"/>
    </row>
    <row r="62" spans="1:2" ht="18.75">
      <c r="A62" s="24" t="s">
        <v>10</v>
      </c>
      <c r="B62" s="24" t="s">
        <v>11</v>
      </c>
    </row>
    <row r="63" spans="1:2" ht="15.75">
      <c r="A63" s="25">
        <v>1</v>
      </c>
      <c r="B63" s="25">
        <v>2</v>
      </c>
    </row>
    <row r="64" spans="1:2" ht="15.75">
      <c r="A64" s="26" t="s">
        <v>12</v>
      </c>
      <c r="B64" s="27">
        <f>B66+B72</f>
        <v>1607735</v>
      </c>
    </row>
    <row r="65" spans="1:2" ht="15.75">
      <c r="A65" s="26" t="s">
        <v>13</v>
      </c>
      <c r="B65" s="27"/>
    </row>
    <row r="66" spans="1:2" ht="15.75">
      <c r="A66" s="26" t="s">
        <v>14</v>
      </c>
      <c r="B66" s="27">
        <v>1187461</v>
      </c>
    </row>
    <row r="67" spans="1:2" ht="15.75">
      <c r="A67" s="26" t="s">
        <v>15</v>
      </c>
      <c r="B67" s="27"/>
    </row>
    <row r="68" spans="1:2" ht="31.5">
      <c r="A68" s="26" t="s">
        <v>16</v>
      </c>
      <c r="B68" s="27">
        <v>1187461</v>
      </c>
    </row>
    <row r="69" spans="1:2" ht="47.25">
      <c r="A69" s="26" t="s">
        <v>17</v>
      </c>
      <c r="B69" s="27"/>
    </row>
    <row r="70" spans="1:2" ht="47.25">
      <c r="A70" s="26" t="s">
        <v>18</v>
      </c>
      <c r="B70" s="27"/>
    </row>
    <row r="71" spans="1:2" ht="16.5" customHeight="1">
      <c r="A71" s="26" t="s">
        <v>19</v>
      </c>
      <c r="B71" s="27"/>
    </row>
    <row r="72" spans="1:2" ht="31.5">
      <c r="A72" s="26" t="s">
        <v>20</v>
      </c>
      <c r="B72" s="27">
        <v>420274</v>
      </c>
    </row>
    <row r="73" spans="1:2" ht="15.75">
      <c r="A73" s="26" t="s">
        <v>15</v>
      </c>
      <c r="B73" s="27"/>
    </row>
    <row r="74" spans="1:2" ht="17.25" customHeight="1">
      <c r="A74" s="26" t="s">
        <v>21</v>
      </c>
      <c r="B74" s="27"/>
    </row>
    <row r="75" spans="1:2" ht="15.75">
      <c r="A75" s="26" t="s">
        <v>22</v>
      </c>
      <c r="B75" s="27"/>
    </row>
    <row r="76" spans="1:2" ht="15.75">
      <c r="A76" s="26" t="s">
        <v>23</v>
      </c>
      <c r="B76" s="27">
        <f>B79+B91</f>
        <v>11400</v>
      </c>
    </row>
    <row r="77" spans="1:2" ht="15.75">
      <c r="A77" s="26" t="s">
        <v>13</v>
      </c>
      <c r="B77" s="27"/>
    </row>
    <row r="78" spans="1:2" ht="31.5">
      <c r="A78" s="37" t="s">
        <v>24</v>
      </c>
      <c r="B78" s="27"/>
    </row>
    <row r="79" spans="1:2" ht="31.5">
      <c r="A79" s="26" t="s">
        <v>25</v>
      </c>
      <c r="B79" s="27">
        <f>B89+B90</f>
        <v>0</v>
      </c>
    </row>
    <row r="80" spans="1:2" ht="15.75">
      <c r="A80" s="26" t="s">
        <v>15</v>
      </c>
      <c r="B80" s="27"/>
    </row>
    <row r="81" spans="1:2" ht="15.75">
      <c r="A81" s="26" t="s">
        <v>26</v>
      </c>
      <c r="B81" s="27"/>
    </row>
    <row r="82" spans="1:2" ht="15.75">
      <c r="A82" s="26" t="s">
        <v>27</v>
      </c>
      <c r="B82" s="27"/>
    </row>
    <row r="83" spans="1:2" ht="15.75">
      <c r="A83" s="26" t="s">
        <v>28</v>
      </c>
      <c r="B83" s="27"/>
    </row>
    <row r="84" spans="1:2" ht="15.75">
      <c r="A84" s="26" t="s">
        <v>29</v>
      </c>
      <c r="B84" s="27"/>
    </row>
    <row r="85" spans="1:2" ht="15.75">
      <c r="A85" s="26" t="s">
        <v>30</v>
      </c>
      <c r="B85" s="27"/>
    </row>
    <row r="86" spans="1:2" ht="15.75">
      <c r="A86" s="26" t="s">
        <v>31</v>
      </c>
      <c r="B86" s="27"/>
    </row>
    <row r="87" spans="1:2" ht="15.75">
      <c r="A87" s="26" t="s">
        <v>32</v>
      </c>
      <c r="B87" s="27"/>
    </row>
    <row r="88" spans="1:2" ht="18" customHeight="1">
      <c r="A88" s="26" t="s">
        <v>33</v>
      </c>
      <c r="B88" s="27"/>
    </row>
    <row r="89" spans="1:2" ht="15.75">
      <c r="A89" s="26" t="s">
        <v>34</v>
      </c>
      <c r="B89" s="27"/>
    </row>
    <row r="90" spans="1:2" ht="15.75">
      <c r="A90" s="26" t="s">
        <v>35</v>
      </c>
      <c r="B90" s="27"/>
    </row>
    <row r="91" spans="1:2" ht="31.5">
      <c r="A91" s="37" t="s">
        <v>36</v>
      </c>
      <c r="B91" s="27">
        <f>B102</f>
        <v>11400</v>
      </c>
    </row>
    <row r="92" spans="1:2" ht="15.75">
      <c r="A92" s="26" t="s">
        <v>15</v>
      </c>
      <c r="B92" s="27"/>
    </row>
    <row r="93" spans="1:2" ht="15.75">
      <c r="A93" s="26" t="s">
        <v>37</v>
      </c>
      <c r="B93" s="27"/>
    </row>
    <row r="94" spans="1:2" ht="15.75">
      <c r="A94" s="26" t="s">
        <v>27</v>
      </c>
      <c r="B94" s="27"/>
    </row>
    <row r="95" spans="1:2" ht="15.75">
      <c r="A95" s="26" t="s">
        <v>28</v>
      </c>
      <c r="B95" s="27"/>
    </row>
    <row r="96" spans="1:2" ht="15.75">
      <c r="A96" s="26" t="s">
        <v>29</v>
      </c>
      <c r="B96" s="27"/>
    </row>
    <row r="97" spans="1:2" ht="15.75">
      <c r="A97" s="26" t="s">
        <v>30</v>
      </c>
      <c r="B97" s="27"/>
    </row>
    <row r="98" spans="1:2" ht="15.75">
      <c r="A98" s="26" t="s">
        <v>31</v>
      </c>
      <c r="B98" s="27"/>
    </row>
    <row r="99" spans="1:2" ht="15.75">
      <c r="A99" s="26" t="s">
        <v>32</v>
      </c>
      <c r="B99" s="27"/>
    </row>
    <row r="100" spans="1:2" ht="18" customHeight="1">
      <c r="A100" s="26" t="s">
        <v>33</v>
      </c>
      <c r="B100" s="27"/>
    </row>
    <row r="101" spans="1:2" ht="15.75">
      <c r="A101" s="26" t="s">
        <v>34</v>
      </c>
      <c r="B101" s="27"/>
    </row>
    <row r="102" spans="1:2" ht="15.75">
      <c r="A102" s="26" t="s">
        <v>35</v>
      </c>
      <c r="B102" s="27">
        <v>11400</v>
      </c>
    </row>
    <row r="103" spans="1:2" ht="15.75">
      <c r="A103" s="26" t="s">
        <v>38</v>
      </c>
      <c r="B103" s="27">
        <f>B106+B121</f>
        <v>6486</v>
      </c>
    </row>
    <row r="104" spans="1:2" ht="15.75">
      <c r="A104" s="26" t="s">
        <v>13</v>
      </c>
      <c r="B104" s="27"/>
    </row>
    <row r="105" spans="1:2" ht="15.75">
      <c r="A105" s="26" t="s">
        <v>39</v>
      </c>
      <c r="B105" s="27"/>
    </row>
    <row r="106" spans="1:2" ht="31.5">
      <c r="A106" s="37" t="s">
        <v>40</v>
      </c>
      <c r="B106" s="27">
        <f>B109+B110+B111+B112+B113+B114+B115+B116+B117+B118+B119+B120</f>
        <v>6069</v>
      </c>
    </row>
    <row r="107" spans="1:2" ht="15.75">
      <c r="A107" s="26" t="s">
        <v>15</v>
      </c>
      <c r="B107" s="27"/>
    </row>
    <row r="108" spans="1:2" ht="15.75">
      <c r="A108" s="26" t="s">
        <v>41</v>
      </c>
      <c r="B108" s="27"/>
    </row>
    <row r="109" spans="1:2" ht="15.75">
      <c r="A109" s="26" t="s">
        <v>42</v>
      </c>
      <c r="B109" s="27">
        <v>301</v>
      </c>
    </row>
    <row r="110" spans="1:2" ht="15.75">
      <c r="A110" s="26" t="s">
        <v>43</v>
      </c>
      <c r="B110" s="27"/>
    </row>
    <row r="111" spans="1:2" ht="15.75">
      <c r="A111" s="26" t="s">
        <v>44</v>
      </c>
      <c r="B111" s="27">
        <v>4361</v>
      </c>
    </row>
    <row r="112" spans="1:2" ht="15.75">
      <c r="A112" s="26" t="s">
        <v>45</v>
      </c>
      <c r="B112" s="27"/>
    </row>
    <row r="113" spans="1:2" ht="15.75">
      <c r="A113" s="26" t="s">
        <v>46</v>
      </c>
      <c r="B113" s="27"/>
    </row>
    <row r="114" spans="1:2" ht="15.75">
      <c r="A114" s="26" t="s">
        <v>47</v>
      </c>
      <c r="B114" s="27"/>
    </row>
    <row r="115" spans="1:2" ht="15.75">
      <c r="A115" s="26" t="s">
        <v>48</v>
      </c>
      <c r="B115" s="27"/>
    </row>
    <row r="116" spans="1:2" ht="15.75">
      <c r="A116" s="26" t="s">
        <v>49</v>
      </c>
      <c r="B116" s="27"/>
    </row>
    <row r="117" spans="1:2" ht="15.75">
      <c r="A117" s="26" t="s">
        <v>50</v>
      </c>
      <c r="B117" s="27"/>
    </row>
    <row r="118" spans="1:2" ht="15.75">
      <c r="A118" s="26" t="s">
        <v>51</v>
      </c>
      <c r="B118" s="27">
        <v>723</v>
      </c>
    </row>
    <row r="119" spans="1:2" ht="15.75">
      <c r="A119" s="26" t="s">
        <v>52</v>
      </c>
      <c r="B119" s="27"/>
    </row>
    <row r="120" spans="1:2" ht="15.75">
      <c r="A120" s="26" t="s">
        <v>53</v>
      </c>
      <c r="B120" s="27">
        <v>684</v>
      </c>
    </row>
    <row r="121" spans="1:2" ht="47.25">
      <c r="A121" s="37" t="s">
        <v>54</v>
      </c>
      <c r="B121" s="27">
        <f>B123+B124+B125+B126+B127+B128+B129+B130+B131+B132+B133+B134+B135</f>
        <v>417</v>
      </c>
    </row>
    <row r="122" spans="1:2" ht="15.75">
      <c r="A122" s="26" t="s">
        <v>15</v>
      </c>
      <c r="B122" s="27"/>
    </row>
    <row r="123" spans="1:2" ht="15.75">
      <c r="A123" s="26" t="s">
        <v>55</v>
      </c>
      <c r="B123" s="27"/>
    </row>
    <row r="124" spans="1:2" ht="15.75">
      <c r="A124" s="26" t="s">
        <v>56</v>
      </c>
      <c r="B124" s="27"/>
    </row>
    <row r="125" spans="1:2" ht="15.75">
      <c r="A125" s="26" t="s">
        <v>57</v>
      </c>
      <c r="B125" s="27"/>
    </row>
    <row r="126" spans="1:2" ht="15.75">
      <c r="A126" s="26" t="s">
        <v>58</v>
      </c>
      <c r="B126" s="27"/>
    </row>
    <row r="127" spans="1:2" ht="15.75">
      <c r="A127" s="26" t="s">
        <v>59</v>
      </c>
      <c r="B127" s="27"/>
    </row>
    <row r="128" spans="1:2" ht="15.75">
      <c r="A128" s="26" t="s">
        <v>60</v>
      </c>
      <c r="B128" s="27"/>
    </row>
    <row r="129" spans="1:2" ht="15.75">
      <c r="A129" s="26" t="s">
        <v>61</v>
      </c>
      <c r="B129" s="27"/>
    </row>
    <row r="130" spans="1:2" ht="15.75">
      <c r="A130" s="26" t="s">
        <v>62</v>
      </c>
      <c r="B130" s="27"/>
    </row>
    <row r="131" spans="1:2" ht="15.75">
      <c r="A131" s="26" t="s">
        <v>63</v>
      </c>
      <c r="B131" s="27"/>
    </row>
    <row r="132" spans="1:2" ht="15.75">
      <c r="A132" s="26" t="s">
        <v>64</v>
      </c>
      <c r="B132" s="27"/>
    </row>
    <row r="133" spans="1:2" ht="15.75">
      <c r="A133" s="26" t="s">
        <v>65</v>
      </c>
      <c r="B133" s="27"/>
    </row>
    <row r="134" spans="1:2" ht="15.75">
      <c r="A134" s="26" t="s">
        <v>66</v>
      </c>
      <c r="B134" s="27"/>
    </row>
    <row r="135" spans="1:2" ht="15.75">
      <c r="A135" s="26" t="s">
        <v>67</v>
      </c>
      <c r="B135" s="27">
        <v>417</v>
      </c>
    </row>
    <row r="136" spans="1:15" s="2" customFormat="1" ht="15.75">
      <c r="A136" s="26" t="s">
        <v>68</v>
      </c>
      <c r="B136" s="27"/>
      <c r="C136" s="3"/>
      <c r="D136" s="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2" ht="15.75">
      <c r="A137" s="30" t="s">
        <v>69</v>
      </c>
      <c r="B137" s="31">
        <f>B139+B142+B143</f>
        <v>2679692</v>
      </c>
    </row>
    <row r="138" spans="1:15" s="1" customFormat="1" ht="15.75">
      <c r="A138" s="26" t="s">
        <v>15</v>
      </c>
      <c r="B138" s="27"/>
      <c r="C138" s="3"/>
      <c r="D138" s="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2" ht="15.75">
      <c r="A139" s="26" t="s">
        <v>70</v>
      </c>
      <c r="B139" s="27">
        <f>B152+B157+B165+B168-123750</f>
        <v>2516600</v>
      </c>
    </row>
    <row r="140" spans="1:4" ht="15.75">
      <c r="A140" s="26" t="s">
        <v>71</v>
      </c>
      <c r="B140" s="27"/>
      <c r="D140" s="29"/>
    </row>
    <row r="141" spans="1:2" ht="15.75">
      <c r="A141" s="26" t="s">
        <v>72</v>
      </c>
      <c r="B141" s="27"/>
    </row>
    <row r="142" spans="1:15" s="1" customFormat="1" ht="15.75">
      <c r="A142" s="28" t="s">
        <v>122</v>
      </c>
      <c r="B142" s="27">
        <f>B166</f>
        <v>39342</v>
      </c>
      <c r="C142" s="3"/>
      <c r="D142" s="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s="1" customFormat="1" ht="47.25">
      <c r="A143" s="26" t="s">
        <v>73</v>
      </c>
      <c r="B143" s="27">
        <f>B145</f>
        <v>123750</v>
      </c>
      <c r="C143" s="3"/>
      <c r="D143" s="5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2" ht="15.75">
      <c r="A144" s="26" t="s">
        <v>15</v>
      </c>
      <c r="B144" s="27"/>
    </row>
    <row r="145" spans="1:2" ht="15.75">
      <c r="A145" s="26" t="s">
        <v>74</v>
      </c>
      <c r="B145" s="27">
        <v>123750</v>
      </c>
    </row>
    <row r="146" spans="1:2" ht="15.75">
      <c r="A146" s="26" t="s">
        <v>75</v>
      </c>
      <c r="B146" s="27"/>
    </row>
    <row r="147" spans="1:2" ht="15.75">
      <c r="A147" s="26" t="s">
        <v>76</v>
      </c>
      <c r="B147" s="27"/>
    </row>
    <row r="148" spans="1:2" ht="15.75">
      <c r="A148" s="26" t="s">
        <v>15</v>
      </c>
      <c r="B148" s="27"/>
    </row>
    <row r="149" spans="1:2" ht="15.75">
      <c r="A149" s="26" t="s">
        <v>77</v>
      </c>
      <c r="B149" s="27"/>
    </row>
    <row r="150" spans="1:15" s="2" customFormat="1" ht="15.75">
      <c r="A150" s="30" t="s">
        <v>78</v>
      </c>
      <c r="B150" s="31">
        <f>B152+B157+B165+B166+B168</f>
        <v>2679692</v>
      </c>
      <c r="C150" s="3"/>
      <c r="D150" s="5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2" ht="15.75">
      <c r="A151" s="26" t="s">
        <v>15</v>
      </c>
      <c r="B151" s="27"/>
    </row>
    <row r="152" spans="1:2" ht="15.75">
      <c r="A152" s="32" t="s">
        <v>79</v>
      </c>
      <c r="B152" s="27">
        <f>B154+B155+B156</f>
        <v>1626200</v>
      </c>
    </row>
    <row r="153" spans="1:2" ht="15.75">
      <c r="A153" s="26" t="s">
        <v>13</v>
      </c>
      <c r="B153" s="27"/>
    </row>
    <row r="154" spans="1:15" s="1" customFormat="1" ht="15.75">
      <c r="A154" s="26" t="s">
        <v>80</v>
      </c>
      <c r="B154" s="27">
        <v>1246200</v>
      </c>
      <c r="C154" s="3"/>
      <c r="D154" s="5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s="1" customFormat="1" ht="15.75">
      <c r="A155" s="26" t="s">
        <v>81</v>
      </c>
      <c r="B155" s="27">
        <v>3600</v>
      </c>
      <c r="C155" s="3"/>
      <c r="D155" s="5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s="1" customFormat="1" ht="15.75">
      <c r="A156" s="26" t="s">
        <v>82</v>
      </c>
      <c r="B156" s="27">
        <v>376400</v>
      </c>
      <c r="C156" s="3"/>
      <c r="D156" s="5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2" ht="15.75">
      <c r="A157" s="32" t="s">
        <v>83</v>
      </c>
      <c r="B157" s="27">
        <f>B159+B160+B161+B162+B163+B164</f>
        <v>372900</v>
      </c>
    </row>
    <row r="158" spans="1:2" ht="15.75">
      <c r="A158" s="26" t="s">
        <v>13</v>
      </c>
      <c r="B158" s="27"/>
    </row>
    <row r="159" spans="1:15" s="1" customFormat="1" ht="15.75">
      <c r="A159" s="26" t="s">
        <v>84</v>
      </c>
      <c r="B159" s="27">
        <v>4500</v>
      </c>
      <c r="C159" s="3"/>
      <c r="D159" s="5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s="1" customFormat="1" ht="15.75">
      <c r="A160" s="26" t="s">
        <v>85</v>
      </c>
      <c r="B160" s="27">
        <v>0</v>
      </c>
      <c r="C160" s="3"/>
      <c r="D160" s="5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s="1" customFormat="1" ht="15.75">
      <c r="A161" s="26" t="s">
        <v>86</v>
      </c>
      <c r="B161" s="27">
        <v>244000</v>
      </c>
      <c r="C161" s="3"/>
      <c r="D161" s="5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s="1" customFormat="1" ht="15.75">
      <c r="A162" s="26" t="s">
        <v>87</v>
      </c>
      <c r="B162" s="27">
        <v>0</v>
      </c>
      <c r="C162" s="3"/>
      <c r="D162" s="5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s="1" customFormat="1" ht="15.75">
      <c r="A163" s="26" t="s">
        <v>88</v>
      </c>
      <c r="B163" s="27">
        <v>62900</v>
      </c>
      <c r="C163" s="3"/>
      <c r="D163" s="5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s="1" customFormat="1" ht="15.75">
      <c r="A164" s="26" t="s">
        <v>89</v>
      </c>
      <c r="B164" s="27">
        <v>61500</v>
      </c>
      <c r="C164" s="3"/>
      <c r="D164" s="5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s="1" customFormat="1" ht="15.75">
      <c r="A165" s="32" t="s">
        <v>90</v>
      </c>
      <c r="B165" s="27">
        <v>5700</v>
      </c>
      <c r="C165" s="3"/>
      <c r="D165" s="5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s="1" customFormat="1" ht="15.75">
      <c r="A166" s="32" t="s">
        <v>128</v>
      </c>
      <c r="B166" s="27">
        <v>39342</v>
      </c>
      <c r="C166" s="3"/>
      <c r="D166" s="5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s="1" customFormat="1" ht="15.75">
      <c r="A167" s="26" t="s">
        <v>129</v>
      </c>
      <c r="B167" s="27">
        <v>39342</v>
      </c>
      <c r="C167" s="3"/>
      <c r="D167" s="5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s="1" customFormat="1" ht="15.75">
      <c r="A168" s="32" t="s">
        <v>91</v>
      </c>
      <c r="B168" s="27">
        <f>B170+B171+B173</f>
        <v>635550</v>
      </c>
      <c r="C168" s="23"/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2" ht="15.75">
      <c r="A169" s="26" t="s">
        <v>13</v>
      </c>
      <c r="B169" s="27"/>
    </row>
    <row r="170" spans="1:2" ht="15.75">
      <c r="A170" s="26" t="s">
        <v>92</v>
      </c>
      <c r="B170" s="27">
        <v>0</v>
      </c>
    </row>
    <row r="171" spans="1:2" ht="15.75">
      <c r="A171" s="26" t="s">
        <v>93</v>
      </c>
      <c r="B171" s="27">
        <v>0</v>
      </c>
    </row>
    <row r="172" spans="1:2" ht="15.75">
      <c r="A172" s="26" t="s">
        <v>94</v>
      </c>
      <c r="B172" s="27">
        <v>0</v>
      </c>
    </row>
    <row r="173" spans="1:15" s="1" customFormat="1" ht="15.75">
      <c r="A173" s="26" t="s">
        <v>95</v>
      </c>
      <c r="B173" s="27">
        <f>511800+123750</f>
        <v>635550</v>
      </c>
      <c r="C173" s="3"/>
      <c r="D173" s="5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2" ht="15.75">
      <c r="A174" s="26" t="s">
        <v>96</v>
      </c>
      <c r="B174" s="27">
        <v>0</v>
      </c>
    </row>
    <row r="175" spans="1:2" ht="20.25" customHeight="1">
      <c r="A175" s="26" t="s">
        <v>13</v>
      </c>
      <c r="B175" s="27"/>
    </row>
    <row r="176" spans="1:2" ht="31.5">
      <c r="A176" s="26" t="s">
        <v>97</v>
      </c>
      <c r="B176" s="27">
        <v>0</v>
      </c>
    </row>
    <row r="177" spans="1:2" ht="15.75">
      <c r="A177" s="26" t="s">
        <v>98</v>
      </c>
      <c r="B177" s="27"/>
    </row>
    <row r="178" spans="1:2" ht="15.75">
      <c r="A178" s="26" t="s">
        <v>99</v>
      </c>
      <c r="B178" s="27"/>
    </row>
    <row r="179" ht="18.75">
      <c r="A179" s="10"/>
    </row>
    <row r="180" spans="1:2" ht="18.75">
      <c r="A180" s="38"/>
      <c r="B180" s="38"/>
    </row>
    <row r="181" spans="1:2" ht="18.75" customHeight="1">
      <c r="A181" s="38" t="s">
        <v>244</v>
      </c>
      <c r="B181" s="38"/>
    </row>
    <row r="182" spans="1:2" ht="3.75" customHeight="1">
      <c r="A182" s="38" t="s">
        <v>102</v>
      </c>
      <c r="B182" s="38"/>
    </row>
    <row r="183" spans="1:2" ht="15">
      <c r="A183" s="39" t="s">
        <v>103</v>
      </c>
      <c r="B183" s="39"/>
    </row>
    <row r="184" ht="15">
      <c r="A184" s="12" t="s">
        <v>100</v>
      </c>
    </row>
    <row r="185" spans="1:2" ht="18.75">
      <c r="A185" s="38" t="s">
        <v>101</v>
      </c>
      <c r="B185" s="38"/>
    </row>
    <row r="186" spans="1:2" ht="33.75" customHeight="1">
      <c r="A186" s="38" t="s">
        <v>245</v>
      </c>
      <c r="B186" s="38"/>
    </row>
    <row r="187" spans="1:2" ht="2.25" customHeight="1">
      <c r="A187" s="38" t="s">
        <v>102</v>
      </c>
      <c r="B187" s="38"/>
    </row>
    <row r="188" spans="1:2" ht="15">
      <c r="A188" s="39" t="s">
        <v>103</v>
      </c>
      <c r="B188" s="39"/>
    </row>
    <row r="189" ht="9.75" customHeight="1">
      <c r="A189" s="12"/>
    </row>
    <row r="190" spans="1:2" ht="21" customHeight="1">
      <c r="A190" s="38" t="s">
        <v>104</v>
      </c>
      <c r="B190" s="38"/>
    </row>
    <row r="191" spans="1:2" ht="14.25" customHeight="1">
      <c r="A191" s="38" t="s">
        <v>137</v>
      </c>
      <c r="B191" s="38"/>
    </row>
    <row r="192" spans="1:2" ht="4.5" customHeight="1">
      <c r="A192" s="38" t="s">
        <v>102</v>
      </c>
      <c r="B192" s="38"/>
    </row>
    <row r="193" spans="1:2" ht="15">
      <c r="A193" s="39" t="s">
        <v>103</v>
      </c>
      <c r="B193" s="39"/>
    </row>
    <row r="194" spans="1:2" ht="18.75">
      <c r="A194" s="41" t="s">
        <v>175</v>
      </c>
      <c r="B194" s="41"/>
    </row>
  </sheetData>
  <sheetProtection/>
  <mergeCells count="48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4:B14"/>
    <mergeCell ref="A15:B15"/>
    <mergeCell ref="A17:B17"/>
    <mergeCell ref="A33:B33"/>
    <mergeCell ref="A39:B39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180:B180"/>
    <mergeCell ref="A181:B181"/>
    <mergeCell ref="A182:B182"/>
    <mergeCell ref="A183:B183"/>
    <mergeCell ref="A185:B185"/>
    <mergeCell ref="A186:B186"/>
    <mergeCell ref="A187:B187"/>
    <mergeCell ref="A188:B188"/>
    <mergeCell ref="A190:B190"/>
    <mergeCell ref="A191:B191"/>
    <mergeCell ref="A192:B192"/>
    <mergeCell ref="A193:B193"/>
    <mergeCell ref="A194:B194"/>
  </mergeCells>
  <printOptions/>
  <pageMargins left="0.7086614173228347" right="0.2362204724409449" top="0.6299212598425197" bottom="0.5118110236220472" header="0.31496062992125984" footer="0.31496062992125984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O194"/>
  <sheetViews>
    <sheetView zoomScalePageLayoutView="0" workbookViewId="0" topLeftCell="A180">
      <selection activeCell="D199" sqref="D199"/>
    </sheetView>
  </sheetViews>
  <sheetFormatPr defaultColWidth="9.140625" defaultRowHeight="15"/>
  <cols>
    <col min="1" max="1" width="73.140625" style="3" customWidth="1"/>
    <col min="2" max="2" width="15.8515625" style="22" customWidth="1"/>
    <col min="3" max="3" width="9.140625" style="3" customWidth="1"/>
    <col min="4" max="4" width="9.140625" style="5" customWidth="1"/>
    <col min="5" max="16384" width="9.140625" style="3" customWidth="1"/>
  </cols>
  <sheetData>
    <row r="1" spans="1:2" ht="18.75">
      <c r="A1" s="54"/>
      <c r="B1" s="54"/>
    </row>
    <row r="2" spans="1:2" ht="15">
      <c r="A2" s="50" t="s">
        <v>0</v>
      </c>
      <c r="B2" s="50"/>
    </row>
    <row r="3" spans="1:2" ht="15">
      <c r="A3" s="55" t="s">
        <v>105</v>
      </c>
      <c r="B3" s="55"/>
    </row>
    <row r="4" spans="1:2" ht="15">
      <c r="A4" s="51" t="s">
        <v>107</v>
      </c>
      <c r="B4" s="51"/>
    </row>
    <row r="5" spans="1:2" ht="15">
      <c r="A5" s="55" t="s">
        <v>106</v>
      </c>
      <c r="B5" s="55"/>
    </row>
    <row r="6" spans="1:2" ht="15">
      <c r="A6" s="56" t="s">
        <v>108</v>
      </c>
      <c r="B6" s="56"/>
    </row>
    <row r="7" spans="1:2" ht="15">
      <c r="A7" s="50" t="s">
        <v>134</v>
      </c>
      <c r="B7" s="50"/>
    </row>
    <row r="8" spans="1:2" ht="15">
      <c r="A8" s="51" t="s">
        <v>1</v>
      </c>
      <c r="B8" s="51"/>
    </row>
    <row r="9" spans="1:2" ht="15">
      <c r="A9" s="52" t="s">
        <v>172</v>
      </c>
      <c r="B9" s="52"/>
    </row>
    <row r="14" spans="1:2" ht="18.75">
      <c r="A14" s="53" t="s">
        <v>2</v>
      </c>
      <c r="B14" s="53"/>
    </row>
    <row r="15" spans="1:2" ht="18.75">
      <c r="A15" s="53" t="s">
        <v>135</v>
      </c>
      <c r="B15" s="53"/>
    </row>
    <row r="17" spans="1:2" ht="19.5" thickBot="1">
      <c r="A17" s="43"/>
      <c r="B17" s="43"/>
    </row>
    <row r="18" spans="1:2" ht="19.5" thickBot="1">
      <c r="A18" s="6"/>
      <c r="B18" s="13" t="s">
        <v>3</v>
      </c>
    </row>
    <row r="19" spans="1:2" ht="19.5" thickBot="1">
      <c r="A19" s="7" t="s">
        <v>4</v>
      </c>
      <c r="B19" s="17"/>
    </row>
    <row r="20" spans="1:4" ht="38.25" thickBot="1">
      <c r="A20" s="6" t="s">
        <v>138</v>
      </c>
      <c r="B20" s="8">
        <v>41275</v>
      </c>
      <c r="D20" s="14"/>
    </row>
    <row r="21" spans="1:2" ht="19.5" thickBot="1">
      <c r="A21" s="7"/>
      <c r="B21" s="17"/>
    </row>
    <row r="22" spans="1:2" ht="32.25" thickBot="1">
      <c r="A22" s="9" t="s">
        <v>153</v>
      </c>
      <c r="B22" s="17"/>
    </row>
    <row r="23" spans="1:2" ht="19.5" thickBot="1">
      <c r="A23" s="15" t="s">
        <v>110</v>
      </c>
      <c r="B23" s="17"/>
    </row>
    <row r="24" spans="1:2" ht="32.25" thickBot="1">
      <c r="A24" s="9" t="s">
        <v>228</v>
      </c>
      <c r="B24" s="17"/>
    </row>
    <row r="25" spans="1:2" ht="19.5" thickBot="1">
      <c r="A25" s="16" t="s">
        <v>123</v>
      </c>
      <c r="B25" s="11"/>
    </row>
    <row r="26" spans="1:2" ht="19.5" thickBot="1">
      <c r="A26" s="7" t="s">
        <v>5</v>
      </c>
      <c r="B26" s="20">
        <v>71927462</v>
      </c>
    </row>
    <row r="27" spans="1:2" ht="24.75" thickBot="1">
      <c r="A27" s="6" t="s">
        <v>6</v>
      </c>
      <c r="B27" s="21" t="s">
        <v>181</v>
      </c>
    </row>
    <row r="28" spans="1:4" ht="19.5" customHeight="1" thickBot="1">
      <c r="A28" s="6" t="s">
        <v>109</v>
      </c>
      <c r="B28" s="17">
        <v>383</v>
      </c>
      <c r="D28" s="18"/>
    </row>
    <row r="29" ht="18.75">
      <c r="A29" s="10"/>
    </row>
    <row r="30" ht="18.75">
      <c r="A30" s="10"/>
    </row>
    <row r="31" ht="18.75">
      <c r="A31" s="10"/>
    </row>
    <row r="32" ht="18.75">
      <c r="A32" s="10"/>
    </row>
    <row r="33" spans="1:2" ht="18.75">
      <c r="A33" s="48" t="s">
        <v>111</v>
      </c>
      <c r="B33" s="48"/>
    </row>
    <row r="34" spans="1:2" ht="18.75">
      <c r="A34" s="19" t="s">
        <v>126</v>
      </c>
      <c r="B34" s="4"/>
    </row>
    <row r="35" spans="1:2" ht="18.75">
      <c r="A35" s="19"/>
      <c r="B35" s="4"/>
    </row>
    <row r="36" spans="1:2" ht="18.75">
      <c r="A36" s="19"/>
      <c r="B36" s="4"/>
    </row>
    <row r="37" spans="1:2" ht="18.75">
      <c r="A37" s="19"/>
      <c r="B37" s="4"/>
    </row>
    <row r="38" ht="15">
      <c r="B38" s="3"/>
    </row>
    <row r="39" spans="1:2" ht="19.5" customHeight="1">
      <c r="A39" s="43" t="s">
        <v>127</v>
      </c>
      <c r="B39" s="43"/>
    </row>
    <row r="40" spans="1:2" ht="12" customHeight="1">
      <c r="A40" s="4"/>
      <c r="B40" s="4"/>
    </row>
    <row r="41" spans="1:2" ht="18" customHeight="1">
      <c r="A41" s="38" t="s">
        <v>7</v>
      </c>
      <c r="B41" s="38"/>
    </row>
    <row r="42" spans="1:2" ht="36" customHeight="1">
      <c r="A42" s="49" t="s">
        <v>112</v>
      </c>
      <c r="B42" s="49"/>
    </row>
    <row r="43" spans="1:2" ht="18.75">
      <c r="A43" s="38" t="s">
        <v>8</v>
      </c>
      <c r="B43" s="38"/>
    </row>
    <row r="44" spans="1:2" ht="37.5" customHeight="1">
      <c r="A44" s="38" t="s">
        <v>113</v>
      </c>
      <c r="B44" s="38"/>
    </row>
    <row r="45" spans="1:2" ht="54" customHeight="1">
      <c r="A45" s="38" t="s">
        <v>114</v>
      </c>
      <c r="B45" s="38"/>
    </row>
    <row r="46" spans="1:2" ht="53.25" customHeight="1">
      <c r="A46" s="38" t="s">
        <v>115</v>
      </c>
      <c r="B46" s="38"/>
    </row>
    <row r="47" spans="1:2" ht="35.25" customHeight="1">
      <c r="A47" s="38" t="s">
        <v>124</v>
      </c>
      <c r="B47" s="38"/>
    </row>
    <row r="48" spans="1:2" ht="51.75" customHeight="1">
      <c r="A48" s="38" t="s">
        <v>116</v>
      </c>
      <c r="B48" s="38"/>
    </row>
    <row r="49" spans="1:2" ht="18.75" customHeight="1">
      <c r="A49" s="38" t="s">
        <v>117</v>
      </c>
      <c r="B49" s="38"/>
    </row>
    <row r="50" spans="1:2" ht="50.25" customHeight="1">
      <c r="A50" s="38" t="s">
        <v>118</v>
      </c>
      <c r="B50" s="38"/>
    </row>
    <row r="51" spans="1:2" ht="54.75" customHeight="1">
      <c r="A51" s="38" t="s">
        <v>119</v>
      </c>
      <c r="B51" s="38"/>
    </row>
    <row r="52" spans="1:2" ht="74.25" customHeight="1">
      <c r="A52" s="45" t="s">
        <v>120</v>
      </c>
      <c r="B52" s="45"/>
    </row>
    <row r="53" spans="1:2" ht="35.25" customHeight="1">
      <c r="A53" s="46" t="s">
        <v>121</v>
      </c>
      <c r="B53" s="46"/>
    </row>
    <row r="54" spans="1:2" ht="132.75" customHeight="1">
      <c r="A54" s="47" t="s">
        <v>154</v>
      </c>
      <c r="B54" s="47"/>
    </row>
    <row r="55" spans="1:2" ht="56.25" customHeight="1">
      <c r="A55" s="38" t="s">
        <v>155</v>
      </c>
      <c r="B55" s="38"/>
    </row>
    <row r="56" spans="1:2" ht="36.75" customHeight="1">
      <c r="A56" s="38" t="s">
        <v>131</v>
      </c>
      <c r="B56" s="38"/>
    </row>
    <row r="57" spans="1:2" ht="35.25" customHeight="1">
      <c r="A57" s="38" t="s">
        <v>130</v>
      </c>
      <c r="B57" s="38"/>
    </row>
    <row r="58" spans="1:2" ht="36" customHeight="1">
      <c r="A58" s="38" t="s">
        <v>136</v>
      </c>
      <c r="B58" s="38"/>
    </row>
    <row r="59" spans="1:2" ht="18.75">
      <c r="A59" s="38"/>
      <c r="B59" s="38"/>
    </row>
    <row r="60" spans="1:2" ht="18.75">
      <c r="A60" s="43" t="s">
        <v>9</v>
      </c>
      <c r="B60" s="43"/>
    </row>
    <row r="61" spans="1:2" ht="18.75">
      <c r="A61" s="44"/>
      <c r="B61" s="44"/>
    </row>
    <row r="62" spans="1:2" ht="18.75">
      <c r="A62" s="24" t="s">
        <v>10</v>
      </c>
      <c r="B62" s="24" t="s">
        <v>11</v>
      </c>
    </row>
    <row r="63" spans="1:2" ht="15.75">
      <c r="A63" s="25">
        <v>1</v>
      </c>
      <c r="B63" s="25">
        <v>2</v>
      </c>
    </row>
    <row r="64" spans="1:2" ht="15.75">
      <c r="A64" s="26" t="s">
        <v>12</v>
      </c>
      <c r="B64" s="27">
        <f>B66+B72</f>
        <v>7162776</v>
      </c>
    </row>
    <row r="65" spans="1:2" ht="15.75">
      <c r="A65" s="26" t="s">
        <v>13</v>
      </c>
      <c r="B65" s="27"/>
    </row>
    <row r="66" spans="1:2" ht="15.75">
      <c r="A66" s="26" t="s">
        <v>14</v>
      </c>
      <c r="B66" s="27">
        <v>5611069</v>
      </c>
    </row>
    <row r="67" spans="1:2" ht="15.75">
      <c r="A67" s="26" t="s">
        <v>15</v>
      </c>
      <c r="B67" s="27"/>
    </row>
    <row r="68" spans="1:2" ht="31.5">
      <c r="A68" s="26" t="s">
        <v>16</v>
      </c>
      <c r="B68" s="27">
        <v>5611069</v>
      </c>
    </row>
    <row r="69" spans="1:2" ht="47.25">
      <c r="A69" s="26" t="s">
        <v>17</v>
      </c>
      <c r="B69" s="27"/>
    </row>
    <row r="70" spans="1:2" ht="47.25">
      <c r="A70" s="26" t="s">
        <v>18</v>
      </c>
      <c r="B70" s="27"/>
    </row>
    <row r="71" spans="1:2" ht="16.5" customHeight="1">
      <c r="A71" s="26" t="s">
        <v>19</v>
      </c>
      <c r="B71" s="27"/>
    </row>
    <row r="72" spans="1:2" ht="31.5">
      <c r="A72" s="26" t="s">
        <v>20</v>
      </c>
      <c r="B72" s="27">
        <v>1551707</v>
      </c>
    </row>
    <row r="73" spans="1:2" ht="15.75">
      <c r="A73" s="26" t="s">
        <v>15</v>
      </c>
      <c r="B73" s="27"/>
    </row>
    <row r="74" spans="1:2" ht="17.25" customHeight="1">
      <c r="A74" s="26" t="s">
        <v>21</v>
      </c>
      <c r="B74" s="27"/>
    </row>
    <row r="75" spans="1:2" ht="15.75">
      <c r="A75" s="26" t="s">
        <v>22</v>
      </c>
      <c r="B75" s="27"/>
    </row>
    <row r="76" spans="1:2" ht="15.75">
      <c r="A76" s="26" t="s">
        <v>23</v>
      </c>
      <c r="B76" s="27">
        <f>B79+B91</f>
        <v>65067</v>
      </c>
    </row>
    <row r="77" spans="1:2" ht="15.75">
      <c r="A77" s="26" t="s">
        <v>13</v>
      </c>
      <c r="B77" s="27"/>
    </row>
    <row r="78" spans="1:2" ht="31.5">
      <c r="A78" s="37" t="s">
        <v>24</v>
      </c>
      <c r="B78" s="27"/>
    </row>
    <row r="79" spans="1:2" ht="31.5">
      <c r="A79" s="26" t="s">
        <v>25</v>
      </c>
      <c r="B79" s="27">
        <f>B89+B90</f>
        <v>150</v>
      </c>
    </row>
    <row r="80" spans="1:2" ht="15.75">
      <c r="A80" s="26" t="s">
        <v>15</v>
      </c>
      <c r="B80" s="27"/>
    </row>
    <row r="81" spans="1:2" ht="15.75">
      <c r="A81" s="26" t="s">
        <v>26</v>
      </c>
      <c r="B81" s="27"/>
    </row>
    <row r="82" spans="1:2" ht="15.75">
      <c r="A82" s="26" t="s">
        <v>27</v>
      </c>
      <c r="B82" s="27"/>
    </row>
    <row r="83" spans="1:2" ht="15.75">
      <c r="A83" s="26" t="s">
        <v>28</v>
      </c>
      <c r="B83" s="27"/>
    </row>
    <row r="84" spans="1:2" ht="15.75">
      <c r="A84" s="26" t="s">
        <v>29</v>
      </c>
      <c r="B84" s="27"/>
    </row>
    <row r="85" spans="1:2" ht="15.75">
      <c r="A85" s="26" t="s">
        <v>30</v>
      </c>
      <c r="B85" s="27"/>
    </row>
    <row r="86" spans="1:2" ht="15.75">
      <c r="A86" s="26" t="s">
        <v>31</v>
      </c>
      <c r="B86" s="27"/>
    </row>
    <row r="87" spans="1:2" ht="15.75">
      <c r="A87" s="26" t="s">
        <v>32</v>
      </c>
      <c r="B87" s="27"/>
    </row>
    <row r="88" spans="1:2" ht="18" customHeight="1">
      <c r="A88" s="26" t="s">
        <v>33</v>
      </c>
      <c r="B88" s="27"/>
    </row>
    <row r="89" spans="1:2" ht="15.75">
      <c r="A89" s="26" t="s">
        <v>34</v>
      </c>
      <c r="B89" s="27"/>
    </row>
    <row r="90" spans="1:2" ht="15.75">
      <c r="A90" s="26" t="s">
        <v>35</v>
      </c>
      <c r="B90" s="27">
        <v>150</v>
      </c>
    </row>
    <row r="91" spans="1:2" ht="31.5">
      <c r="A91" s="37" t="s">
        <v>36</v>
      </c>
      <c r="B91" s="27">
        <f>B102</f>
        <v>64917</v>
      </c>
    </row>
    <row r="92" spans="1:2" ht="15.75">
      <c r="A92" s="26" t="s">
        <v>15</v>
      </c>
      <c r="B92" s="27"/>
    </row>
    <row r="93" spans="1:2" ht="15.75">
      <c r="A93" s="26" t="s">
        <v>37</v>
      </c>
      <c r="B93" s="27"/>
    </row>
    <row r="94" spans="1:2" ht="15.75">
      <c r="A94" s="26" t="s">
        <v>27</v>
      </c>
      <c r="B94" s="27"/>
    </row>
    <row r="95" spans="1:2" ht="15.75">
      <c r="A95" s="26" t="s">
        <v>28</v>
      </c>
      <c r="B95" s="27"/>
    </row>
    <row r="96" spans="1:2" ht="15.75">
      <c r="A96" s="26" t="s">
        <v>29</v>
      </c>
      <c r="B96" s="27"/>
    </row>
    <row r="97" spans="1:2" ht="15.75">
      <c r="A97" s="26" t="s">
        <v>30</v>
      </c>
      <c r="B97" s="27"/>
    </row>
    <row r="98" spans="1:2" ht="15.75">
      <c r="A98" s="26" t="s">
        <v>31</v>
      </c>
      <c r="B98" s="27"/>
    </row>
    <row r="99" spans="1:2" ht="15.75">
      <c r="A99" s="26" t="s">
        <v>32</v>
      </c>
      <c r="B99" s="27"/>
    </row>
    <row r="100" spans="1:2" ht="18" customHeight="1">
      <c r="A100" s="26" t="s">
        <v>33</v>
      </c>
      <c r="B100" s="27"/>
    </row>
    <row r="101" spans="1:2" ht="15.75">
      <c r="A101" s="26" t="s">
        <v>34</v>
      </c>
      <c r="B101" s="27"/>
    </row>
    <row r="102" spans="1:2" ht="15.75">
      <c r="A102" s="26" t="s">
        <v>35</v>
      </c>
      <c r="B102" s="27">
        <v>64917</v>
      </c>
    </row>
    <row r="103" spans="1:2" ht="15.75">
      <c r="A103" s="26" t="s">
        <v>38</v>
      </c>
      <c r="B103" s="27">
        <f>B106+B121</f>
        <v>39833</v>
      </c>
    </row>
    <row r="104" spans="1:2" ht="15.75">
      <c r="A104" s="26" t="s">
        <v>13</v>
      </c>
      <c r="B104" s="27"/>
    </row>
    <row r="105" spans="1:2" ht="15.75">
      <c r="A105" s="26" t="s">
        <v>39</v>
      </c>
      <c r="B105" s="27"/>
    </row>
    <row r="106" spans="1:2" ht="31.5">
      <c r="A106" s="37" t="s">
        <v>40</v>
      </c>
      <c r="B106" s="27">
        <f>B108+B109+B110+B111+B112+B113+B114+B115+B116+B117+B118+B119+B120</f>
        <v>32774</v>
      </c>
    </row>
    <row r="107" spans="1:2" ht="15.75">
      <c r="A107" s="26" t="s">
        <v>15</v>
      </c>
      <c r="B107" s="27"/>
    </row>
    <row r="108" spans="1:2" ht="15.75">
      <c r="A108" s="26" t="s">
        <v>41</v>
      </c>
      <c r="B108" s="27">
        <v>562</v>
      </c>
    </row>
    <row r="109" spans="1:2" ht="15.75">
      <c r="A109" s="26" t="s">
        <v>42</v>
      </c>
      <c r="B109" s="27">
        <v>376</v>
      </c>
    </row>
    <row r="110" spans="1:2" ht="15.75">
      <c r="A110" s="26" t="s">
        <v>43</v>
      </c>
      <c r="B110" s="27"/>
    </row>
    <row r="111" spans="1:2" ht="15.75">
      <c r="A111" s="26" t="s">
        <v>44</v>
      </c>
      <c r="B111" s="27">
        <v>14513</v>
      </c>
    </row>
    <row r="112" spans="1:2" ht="15.75">
      <c r="A112" s="26" t="s">
        <v>45</v>
      </c>
      <c r="B112" s="27"/>
    </row>
    <row r="113" spans="1:2" ht="15.75">
      <c r="A113" s="26" t="s">
        <v>46</v>
      </c>
      <c r="B113" s="27"/>
    </row>
    <row r="114" spans="1:2" ht="15.75">
      <c r="A114" s="26" t="s">
        <v>47</v>
      </c>
      <c r="B114" s="27"/>
    </row>
    <row r="115" spans="1:2" ht="15.75">
      <c r="A115" s="26" t="s">
        <v>48</v>
      </c>
      <c r="B115" s="27"/>
    </row>
    <row r="116" spans="1:2" ht="15.75">
      <c r="A116" s="26" t="s">
        <v>49</v>
      </c>
      <c r="B116" s="27"/>
    </row>
    <row r="117" spans="1:2" ht="15.75">
      <c r="A117" s="26" t="s">
        <v>50</v>
      </c>
      <c r="B117" s="27"/>
    </row>
    <row r="118" spans="1:2" ht="15.75">
      <c r="A118" s="26" t="s">
        <v>51</v>
      </c>
      <c r="B118" s="27">
        <v>8605</v>
      </c>
    </row>
    <row r="119" spans="1:2" ht="15.75">
      <c r="A119" s="26" t="s">
        <v>52</v>
      </c>
      <c r="B119" s="27"/>
    </row>
    <row r="120" spans="1:2" ht="15.75">
      <c r="A120" s="26" t="s">
        <v>53</v>
      </c>
      <c r="B120" s="27">
        <v>8718</v>
      </c>
    </row>
    <row r="121" spans="1:2" ht="47.25">
      <c r="A121" s="37" t="s">
        <v>54</v>
      </c>
      <c r="B121" s="27">
        <f>B123+B124+B125+B126+B127+B128+B129+B130+B131+B132+B134+B133+B135</f>
        <v>7059</v>
      </c>
    </row>
    <row r="122" spans="1:2" ht="15.75">
      <c r="A122" s="26" t="s">
        <v>15</v>
      </c>
      <c r="B122" s="27"/>
    </row>
    <row r="123" spans="1:2" ht="15.75">
      <c r="A123" s="26" t="s">
        <v>55</v>
      </c>
      <c r="B123" s="27"/>
    </row>
    <row r="124" spans="1:2" ht="15.75">
      <c r="A124" s="26" t="s">
        <v>56</v>
      </c>
      <c r="B124" s="27"/>
    </row>
    <row r="125" spans="1:2" ht="15.75">
      <c r="A125" s="26" t="s">
        <v>57</v>
      </c>
      <c r="B125" s="27"/>
    </row>
    <row r="126" spans="1:2" ht="15.75">
      <c r="A126" s="26" t="s">
        <v>58</v>
      </c>
      <c r="B126" s="27"/>
    </row>
    <row r="127" spans="1:2" ht="15.75">
      <c r="A127" s="26" t="s">
        <v>59</v>
      </c>
      <c r="B127" s="27"/>
    </row>
    <row r="128" spans="1:2" ht="15.75">
      <c r="A128" s="26" t="s">
        <v>60</v>
      </c>
      <c r="B128" s="27"/>
    </row>
    <row r="129" spans="1:2" ht="15.75">
      <c r="A129" s="26" t="s">
        <v>61</v>
      </c>
      <c r="B129" s="27"/>
    </row>
    <row r="130" spans="1:2" ht="15.75">
      <c r="A130" s="26" t="s">
        <v>62</v>
      </c>
      <c r="B130" s="27"/>
    </row>
    <row r="131" spans="1:2" ht="15.75">
      <c r="A131" s="26" t="s">
        <v>63</v>
      </c>
      <c r="B131" s="27"/>
    </row>
    <row r="132" spans="1:2" ht="15.75">
      <c r="A132" s="26" t="s">
        <v>64</v>
      </c>
      <c r="B132" s="27"/>
    </row>
    <row r="133" spans="1:2" ht="15.75">
      <c r="A133" s="26" t="s">
        <v>65</v>
      </c>
      <c r="B133" s="27"/>
    </row>
    <row r="134" spans="1:2" ht="15.75">
      <c r="A134" s="26" t="s">
        <v>66</v>
      </c>
      <c r="B134" s="27"/>
    </row>
    <row r="135" spans="1:2" ht="15.75">
      <c r="A135" s="26" t="s">
        <v>67</v>
      </c>
      <c r="B135" s="27">
        <v>7059</v>
      </c>
    </row>
    <row r="136" spans="1:15" s="2" customFormat="1" ht="15.75">
      <c r="A136" s="26" t="s">
        <v>68</v>
      </c>
      <c r="B136" s="27"/>
      <c r="C136" s="3"/>
      <c r="D136" s="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2" ht="15.75">
      <c r="A137" s="30" t="s">
        <v>69</v>
      </c>
      <c r="B137" s="31">
        <f>B139+B142+B143</f>
        <v>8299963</v>
      </c>
    </row>
    <row r="138" spans="1:15" s="1" customFormat="1" ht="15.75">
      <c r="A138" s="26" t="s">
        <v>15</v>
      </c>
      <c r="B138" s="27"/>
      <c r="C138" s="3"/>
      <c r="D138" s="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2" ht="15.75">
      <c r="A139" s="26" t="s">
        <v>70</v>
      </c>
      <c r="B139" s="27">
        <v>7569600</v>
      </c>
    </row>
    <row r="140" spans="1:4" ht="15.75">
      <c r="A140" s="26" t="s">
        <v>71</v>
      </c>
      <c r="B140" s="27"/>
      <c r="D140" s="29"/>
    </row>
    <row r="141" spans="1:2" ht="15.75">
      <c r="A141" s="26" t="s">
        <v>72</v>
      </c>
      <c r="B141" s="27"/>
    </row>
    <row r="142" spans="1:15" s="1" customFormat="1" ht="15.75">
      <c r="A142" s="28" t="s">
        <v>122</v>
      </c>
      <c r="B142" s="27">
        <f>B166</f>
        <v>145363</v>
      </c>
      <c r="C142" s="3"/>
      <c r="D142" s="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s="1" customFormat="1" ht="47.25">
      <c r="A143" s="26" t="s">
        <v>73</v>
      </c>
      <c r="B143" s="27">
        <f>B145</f>
        <v>585000</v>
      </c>
      <c r="C143" s="3"/>
      <c r="D143" s="5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2" ht="15.75">
      <c r="A144" s="26" t="s">
        <v>15</v>
      </c>
      <c r="B144" s="27"/>
    </row>
    <row r="145" spans="1:2" ht="15.75">
      <c r="A145" s="26" t="s">
        <v>74</v>
      </c>
      <c r="B145" s="27">
        <v>585000</v>
      </c>
    </row>
    <row r="146" spans="1:2" ht="15.75">
      <c r="A146" s="26" t="s">
        <v>75</v>
      </c>
      <c r="B146" s="27"/>
    </row>
    <row r="147" spans="1:2" ht="15.75">
      <c r="A147" s="26" t="s">
        <v>76</v>
      </c>
      <c r="B147" s="27"/>
    </row>
    <row r="148" spans="1:2" ht="15.75">
      <c r="A148" s="26" t="s">
        <v>15</v>
      </c>
      <c r="B148" s="27"/>
    </row>
    <row r="149" spans="1:2" ht="15.75">
      <c r="A149" s="26" t="s">
        <v>77</v>
      </c>
      <c r="B149" s="27"/>
    </row>
    <row r="150" spans="1:15" s="2" customFormat="1" ht="15.75">
      <c r="A150" s="30" t="s">
        <v>78</v>
      </c>
      <c r="B150" s="31">
        <f>B152+B157+B165+B166+B168</f>
        <v>8299963</v>
      </c>
      <c r="C150" s="3"/>
      <c r="D150" s="5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2" ht="15.75">
      <c r="A151" s="26" t="s">
        <v>15</v>
      </c>
      <c r="B151" s="27"/>
    </row>
    <row r="152" spans="1:2" ht="15.75">
      <c r="A152" s="32" t="s">
        <v>79</v>
      </c>
      <c r="B152" s="27">
        <f>B154+B155+B156</f>
        <v>4764100</v>
      </c>
    </row>
    <row r="153" spans="1:2" ht="15.75">
      <c r="A153" s="26" t="s">
        <v>13</v>
      </c>
      <c r="B153" s="27"/>
    </row>
    <row r="154" spans="1:15" s="1" customFormat="1" ht="15.75">
      <c r="A154" s="26" t="s">
        <v>80</v>
      </c>
      <c r="B154" s="27">
        <f>3649300-1200</f>
        <v>3648100</v>
      </c>
      <c r="C154" s="3"/>
      <c r="D154" s="5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s="1" customFormat="1" ht="15.75">
      <c r="A155" s="26" t="s">
        <v>81</v>
      </c>
      <c r="B155" s="27">
        <v>15000</v>
      </c>
      <c r="C155" s="3"/>
      <c r="D155" s="5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s="1" customFormat="1" ht="15.75">
      <c r="A156" s="26" t="s">
        <v>82</v>
      </c>
      <c r="B156" s="27">
        <v>1101000</v>
      </c>
      <c r="C156" s="3"/>
      <c r="D156" s="5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2" ht="15.75">
      <c r="A157" s="32" t="s">
        <v>83</v>
      </c>
      <c r="B157" s="27">
        <f>B159+B160+B161+B162+B163+B164</f>
        <v>624400</v>
      </c>
    </row>
    <row r="158" spans="1:2" ht="15.75">
      <c r="A158" s="26" t="s">
        <v>13</v>
      </c>
      <c r="B158" s="27"/>
    </row>
    <row r="159" spans="1:15" s="1" customFormat="1" ht="15.75">
      <c r="A159" s="26" t="s">
        <v>84</v>
      </c>
      <c r="B159" s="27">
        <v>4500</v>
      </c>
      <c r="C159" s="3"/>
      <c r="D159" s="5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s="1" customFormat="1" ht="15.75">
      <c r="A160" s="26" t="s">
        <v>85</v>
      </c>
      <c r="B160" s="27">
        <v>0</v>
      </c>
      <c r="C160" s="3"/>
      <c r="D160" s="5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s="1" customFormat="1" ht="15.75">
      <c r="A161" s="26" t="s">
        <v>86</v>
      </c>
      <c r="B161" s="27">
        <f>450000-900</f>
        <v>449100</v>
      </c>
      <c r="C161" s="3"/>
      <c r="D161" s="5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s="1" customFormat="1" ht="15.75">
      <c r="A162" s="26" t="s">
        <v>87</v>
      </c>
      <c r="B162" s="27">
        <v>0</v>
      </c>
      <c r="C162" s="3"/>
      <c r="D162" s="5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s="1" customFormat="1" ht="15.75">
      <c r="A163" s="26" t="s">
        <v>88</v>
      </c>
      <c r="B163" s="27">
        <v>76900</v>
      </c>
      <c r="C163" s="3"/>
      <c r="D163" s="5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s="1" customFormat="1" ht="15.75">
      <c r="A164" s="26" t="s">
        <v>89</v>
      </c>
      <c r="B164" s="27">
        <f>94500-600</f>
        <v>93900</v>
      </c>
      <c r="C164" s="3"/>
      <c r="D164" s="5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s="1" customFormat="1" ht="15.75">
      <c r="A165" s="32" t="s">
        <v>90</v>
      </c>
      <c r="B165" s="27">
        <v>57500</v>
      </c>
      <c r="C165" s="3"/>
      <c r="D165" s="5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s="1" customFormat="1" ht="15.75">
      <c r="A166" s="32" t="s">
        <v>128</v>
      </c>
      <c r="B166" s="27">
        <v>145363</v>
      </c>
      <c r="C166" s="3"/>
      <c r="D166" s="5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s="1" customFormat="1" ht="15.75">
      <c r="A167" s="26" t="s">
        <v>129</v>
      </c>
      <c r="B167" s="27">
        <f>B166</f>
        <v>145363</v>
      </c>
      <c r="C167" s="3"/>
      <c r="D167" s="5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s="1" customFormat="1" ht="15.75">
      <c r="A168" s="32" t="s">
        <v>91</v>
      </c>
      <c r="B168" s="27">
        <f>B170+B171+B173</f>
        <v>2708600</v>
      </c>
      <c r="C168" s="23"/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2" ht="15.75">
      <c r="A169" s="26" t="s">
        <v>13</v>
      </c>
      <c r="B169" s="27"/>
    </row>
    <row r="170" spans="1:2" ht="15.75">
      <c r="A170" s="26" t="s">
        <v>92</v>
      </c>
      <c r="B170" s="27">
        <v>0</v>
      </c>
    </row>
    <row r="171" spans="1:2" ht="15.75">
      <c r="A171" s="26" t="s">
        <v>93</v>
      </c>
      <c r="B171" s="27">
        <v>0</v>
      </c>
    </row>
    <row r="172" spans="1:2" ht="15.75">
      <c r="A172" s="26" t="s">
        <v>94</v>
      </c>
      <c r="B172" s="27">
        <v>0</v>
      </c>
    </row>
    <row r="173" spans="1:15" s="1" customFormat="1" ht="15.75">
      <c r="A173" s="26" t="s">
        <v>95</v>
      </c>
      <c r="B173" s="27">
        <f>2123600+585000</f>
        <v>2708600</v>
      </c>
      <c r="C173" s="3"/>
      <c r="D173" s="5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2" ht="15.75">
      <c r="A174" s="26" t="s">
        <v>96</v>
      </c>
      <c r="B174" s="27">
        <v>0</v>
      </c>
    </row>
    <row r="175" spans="1:2" ht="20.25" customHeight="1">
      <c r="A175" s="26" t="s">
        <v>13</v>
      </c>
      <c r="B175" s="27"/>
    </row>
    <row r="176" spans="1:2" ht="31.5">
      <c r="A176" s="26" t="s">
        <v>97</v>
      </c>
      <c r="B176" s="27">
        <v>0</v>
      </c>
    </row>
    <row r="177" spans="1:2" ht="15.75">
      <c r="A177" s="26" t="s">
        <v>98</v>
      </c>
      <c r="B177" s="27"/>
    </row>
    <row r="178" spans="1:2" ht="15.75">
      <c r="A178" s="26" t="s">
        <v>99</v>
      </c>
      <c r="B178" s="27"/>
    </row>
    <row r="179" ht="18.75">
      <c r="A179" s="10"/>
    </row>
    <row r="180" spans="1:2" ht="18.75">
      <c r="A180" s="38"/>
      <c r="B180" s="38"/>
    </row>
    <row r="181" spans="1:2" ht="18.75" customHeight="1">
      <c r="A181" s="38" t="s">
        <v>246</v>
      </c>
      <c r="B181" s="38"/>
    </row>
    <row r="182" spans="1:2" ht="3.75" customHeight="1">
      <c r="A182" s="38" t="s">
        <v>102</v>
      </c>
      <c r="B182" s="38"/>
    </row>
    <row r="183" spans="1:2" ht="15">
      <c r="A183" s="39" t="s">
        <v>103</v>
      </c>
      <c r="B183" s="39"/>
    </row>
    <row r="184" ht="15">
      <c r="A184" s="12" t="s">
        <v>100</v>
      </c>
    </row>
    <row r="185" spans="1:2" ht="18.75">
      <c r="A185" s="38" t="s">
        <v>101</v>
      </c>
      <c r="B185" s="38"/>
    </row>
    <row r="186" spans="1:2" ht="33.75" customHeight="1">
      <c r="A186" s="38" t="s">
        <v>242</v>
      </c>
      <c r="B186" s="38"/>
    </row>
    <row r="187" spans="1:2" ht="2.25" customHeight="1">
      <c r="A187" s="38" t="s">
        <v>102</v>
      </c>
      <c r="B187" s="38"/>
    </row>
    <row r="188" spans="1:2" ht="15">
      <c r="A188" s="39" t="s">
        <v>103</v>
      </c>
      <c r="B188" s="39"/>
    </row>
    <row r="189" ht="9.75" customHeight="1">
      <c r="A189" s="12"/>
    </row>
    <row r="190" spans="1:2" ht="21" customHeight="1">
      <c r="A190" s="38" t="s">
        <v>104</v>
      </c>
      <c r="B190" s="38"/>
    </row>
    <row r="191" spans="1:2" ht="14.25" customHeight="1">
      <c r="A191" s="38" t="s">
        <v>137</v>
      </c>
      <c r="B191" s="38"/>
    </row>
    <row r="192" spans="1:2" ht="4.5" customHeight="1">
      <c r="A192" s="38" t="s">
        <v>102</v>
      </c>
      <c r="B192" s="38"/>
    </row>
    <row r="193" spans="1:2" ht="15">
      <c r="A193" s="39" t="s">
        <v>103</v>
      </c>
      <c r="B193" s="39"/>
    </row>
    <row r="194" spans="1:2" ht="18.75">
      <c r="A194" s="41" t="s">
        <v>175</v>
      </c>
      <c r="B194" s="41"/>
    </row>
  </sheetData>
  <sheetProtection/>
  <mergeCells count="48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4:B14"/>
    <mergeCell ref="A15:B15"/>
    <mergeCell ref="A17:B17"/>
    <mergeCell ref="A33:B33"/>
    <mergeCell ref="A39:B39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180:B180"/>
    <mergeCell ref="A181:B181"/>
    <mergeCell ref="A182:B182"/>
    <mergeCell ref="A183:B183"/>
    <mergeCell ref="A185:B185"/>
    <mergeCell ref="A186:B186"/>
    <mergeCell ref="A187:B187"/>
    <mergeCell ref="A188:B188"/>
    <mergeCell ref="A190:B190"/>
    <mergeCell ref="A191:B191"/>
    <mergeCell ref="A192:B192"/>
    <mergeCell ref="A193:B193"/>
    <mergeCell ref="A194:B194"/>
  </mergeCells>
  <printOptions/>
  <pageMargins left="0.7086614173228347" right="0.2362204724409449" top="0.6299212598425197" bottom="0.5118110236220472" header="0.31496062992125984" footer="0.31496062992125984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O194"/>
  <sheetViews>
    <sheetView tabSelected="1" zoomScalePageLayoutView="0" workbookViewId="0" topLeftCell="A10">
      <selection activeCell="E197" sqref="E197"/>
    </sheetView>
  </sheetViews>
  <sheetFormatPr defaultColWidth="9.140625" defaultRowHeight="15"/>
  <cols>
    <col min="1" max="1" width="73.140625" style="3" customWidth="1"/>
    <col min="2" max="2" width="15.8515625" style="22" customWidth="1"/>
    <col min="3" max="3" width="9.140625" style="3" customWidth="1"/>
    <col min="4" max="4" width="9.140625" style="5" customWidth="1"/>
    <col min="5" max="16384" width="9.140625" style="3" customWidth="1"/>
  </cols>
  <sheetData>
    <row r="1" spans="1:2" ht="18.75">
      <c r="A1" s="54"/>
      <c r="B1" s="54"/>
    </row>
    <row r="2" spans="1:2" ht="15">
      <c r="A2" s="50" t="s">
        <v>0</v>
      </c>
      <c r="B2" s="50"/>
    </row>
    <row r="3" spans="1:2" ht="15">
      <c r="A3" s="55" t="s">
        <v>105</v>
      </c>
      <c r="B3" s="55"/>
    </row>
    <row r="4" spans="1:2" ht="15">
      <c r="A4" s="51" t="s">
        <v>107</v>
      </c>
      <c r="B4" s="51"/>
    </row>
    <row r="5" spans="1:2" ht="15">
      <c r="A5" s="55" t="s">
        <v>106</v>
      </c>
      <c r="B5" s="55"/>
    </row>
    <row r="6" spans="1:2" ht="15">
      <c r="A6" s="56" t="s">
        <v>108</v>
      </c>
      <c r="B6" s="56"/>
    </row>
    <row r="7" spans="1:2" ht="15">
      <c r="A7" s="50" t="s">
        <v>134</v>
      </c>
      <c r="B7" s="50"/>
    </row>
    <row r="8" spans="1:2" ht="15">
      <c r="A8" s="51" t="s">
        <v>1</v>
      </c>
      <c r="B8" s="51"/>
    </row>
    <row r="9" spans="1:2" ht="15">
      <c r="A9" s="52" t="s">
        <v>172</v>
      </c>
      <c r="B9" s="52"/>
    </row>
    <row r="14" spans="1:2" ht="18.75">
      <c r="A14" s="53" t="s">
        <v>2</v>
      </c>
      <c r="B14" s="53"/>
    </row>
    <row r="15" spans="1:2" ht="18.75">
      <c r="A15" s="53" t="s">
        <v>135</v>
      </c>
      <c r="B15" s="53"/>
    </row>
    <row r="17" spans="1:2" ht="19.5" thickBot="1">
      <c r="A17" s="43"/>
      <c r="B17" s="43"/>
    </row>
    <row r="18" spans="1:2" ht="19.5" thickBot="1">
      <c r="A18" s="6"/>
      <c r="B18" s="13" t="s">
        <v>3</v>
      </c>
    </row>
    <row r="19" spans="1:2" ht="19.5" thickBot="1">
      <c r="A19" s="7" t="s">
        <v>4</v>
      </c>
      <c r="B19" s="17"/>
    </row>
    <row r="20" spans="1:4" ht="38.25" thickBot="1">
      <c r="A20" s="6" t="s">
        <v>138</v>
      </c>
      <c r="B20" s="8">
        <v>41275</v>
      </c>
      <c r="D20" s="14"/>
    </row>
    <row r="21" spans="1:2" ht="19.5" thickBot="1">
      <c r="A21" s="7"/>
      <c r="B21" s="17"/>
    </row>
    <row r="22" spans="1:2" ht="32.25" thickBot="1">
      <c r="A22" s="9" t="s">
        <v>200</v>
      </c>
      <c r="B22" s="17"/>
    </row>
    <row r="23" spans="1:2" ht="19.5" thickBot="1">
      <c r="A23" s="15" t="s">
        <v>110</v>
      </c>
      <c r="B23" s="17"/>
    </row>
    <row r="24" spans="1:2" ht="32.25" thickBot="1">
      <c r="A24" s="9" t="s">
        <v>229</v>
      </c>
      <c r="B24" s="17"/>
    </row>
    <row r="25" spans="1:2" ht="19.5" thickBot="1">
      <c r="A25" s="16" t="s">
        <v>123</v>
      </c>
      <c r="B25" s="11"/>
    </row>
    <row r="26" spans="1:2" ht="19.5" thickBot="1">
      <c r="A26" s="7" t="s">
        <v>5</v>
      </c>
      <c r="B26" s="20">
        <v>71927522</v>
      </c>
    </row>
    <row r="27" spans="1:2" ht="24.75" thickBot="1">
      <c r="A27" s="6" t="s">
        <v>6</v>
      </c>
      <c r="B27" s="21" t="s">
        <v>182</v>
      </c>
    </row>
    <row r="28" spans="1:4" ht="19.5" customHeight="1" thickBot="1">
      <c r="A28" s="6" t="s">
        <v>109</v>
      </c>
      <c r="B28" s="17">
        <v>383</v>
      </c>
      <c r="D28" s="18"/>
    </row>
    <row r="29" ht="18.75">
      <c r="A29" s="10"/>
    </row>
    <row r="30" ht="18.75">
      <c r="A30" s="10"/>
    </row>
    <row r="31" ht="18.75">
      <c r="A31" s="10"/>
    </row>
    <row r="32" ht="18.75">
      <c r="A32" s="10"/>
    </row>
    <row r="33" spans="1:2" ht="18.75">
      <c r="A33" s="48" t="s">
        <v>111</v>
      </c>
      <c r="B33" s="48"/>
    </row>
    <row r="34" spans="1:2" ht="18.75">
      <c r="A34" s="19" t="s">
        <v>126</v>
      </c>
      <c r="B34" s="4"/>
    </row>
    <row r="35" spans="1:2" ht="18.75">
      <c r="A35" s="19"/>
      <c r="B35" s="4"/>
    </row>
    <row r="36" spans="1:2" ht="18.75">
      <c r="A36" s="19"/>
      <c r="B36" s="4"/>
    </row>
    <row r="37" spans="1:2" ht="18.75">
      <c r="A37" s="19"/>
      <c r="B37" s="4"/>
    </row>
    <row r="38" ht="15">
      <c r="B38" s="3"/>
    </row>
    <row r="39" spans="1:2" ht="19.5" customHeight="1">
      <c r="A39" s="43" t="s">
        <v>127</v>
      </c>
      <c r="B39" s="43"/>
    </row>
    <row r="40" spans="1:2" ht="12" customHeight="1">
      <c r="A40" s="4"/>
      <c r="B40" s="4"/>
    </row>
    <row r="41" spans="1:2" ht="18" customHeight="1">
      <c r="A41" s="38" t="s">
        <v>7</v>
      </c>
      <c r="B41" s="38"/>
    </row>
    <row r="42" spans="1:2" ht="36" customHeight="1">
      <c r="A42" s="49" t="s">
        <v>112</v>
      </c>
      <c r="B42" s="49"/>
    </row>
    <row r="43" spans="1:2" ht="18.75">
      <c r="A43" s="38" t="s">
        <v>8</v>
      </c>
      <c r="B43" s="38"/>
    </row>
    <row r="44" spans="1:2" ht="37.5" customHeight="1">
      <c r="A44" s="38" t="s">
        <v>113</v>
      </c>
      <c r="B44" s="38"/>
    </row>
    <row r="45" spans="1:2" ht="54" customHeight="1">
      <c r="A45" s="38" t="s">
        <v>114</v>
      </c>
      <c r="B45" s="38"/>
    </row>
    <row r="46" spans="1:2" ht="53.25" customHeight="1">
      <c r="A46" s="38" t="s">
        <v>115</v>
      </c>
      <c r="B46" s="38"/>
    </row>
    <row r="47" spans="1:2" ht="35.25" customHeight="1">
      <c r="A47" s="38" t="s">
        <v>124</v>
      </c>
      <c r="B47" s="38"/>
    </row>
    <row r="48" spans="1:2" ht="51.75" customHeight="1">
      <c r="A48" s="38" t="s">
        <v>116</v>
      </c>
      <c r="B48" s="38"/>
    </row>
    <row r="49" spans="1:2" ht="18.75" customHeight="1">
      <c r="A49" s="38" t="s">
        <v>117</v>
      </c>
      <c r="B49" s="38"/>
    </row>
    <row r="50" spans="1:2" ht="50.25" customHeight="1">
      <c r="A50" s="38" t="s">
        <v>118</v>
      </c>
      <c r="B50" s="38"/>
    </row>
    <row r="51" spans="1:2" ht="54.75" customHeight="1">
      <c r="A51" s="38" t="s">
        <v>119</v>
      </c>
      <c r="B51" s="38"/>
    </row>
    <row r="52" spans="1:2" ht="74.25" customHeight="1">
      <c r="A52" s="45" t="s">
        <v>120</v>
      </c>
      <c r="B52" s="45"/>
    </row>
    <row r="53" spans="1:2" ht="35.25" customHeight="1">
      <c r="A53" s="46" t="s">
        <v>121</v>
      </c>
      <c r="B53" s="46"/>
    </row>
    <row r="54" spans="1:2" ht="132.75" customHeight="1">
      <c r="A54" s="47" t="s">
        <v>162</v>
      </c>
      <c r="B54" s="47"/>
    </row>
    <row r="55" spans="1:2" ht="56.25" customHeight="1">
      <c r="A55" s="38" t="s">
        <v>163</v>
      </c>
      <c r="B55" s="38"/>
    </row>
    <row r="56" spans="1:2" ht="36.75" customHeight="1">
      <c r="A56" s="38" t="s">
        <v>131</v>
      </c>
      <c r="B56" s="38"/>
    </row>
    <row r="57" spans="1:2" ht="35.25" customHeight="1">
      <c r="A57" s="38" t="s">
        <v>130</v>
      </c>
      <c r="B57" s="38"/>
    </row>
    <row r="58" spans="1:2" ht="36" customHeight="1">
      <c r="A58" s="38" t="s">
        <v>136</v>
      </c>
      <c r="B58" s="38"/>
    </row>
    <row r="59" spans="1:2" ht="18.75">
      <c r="A59" s="38"/>
      <c r="B59" s="38"/>
    </row>
    <row r="60" spans="1:2" ht="18.75">
      <c r="A60" s="43" t="s">
        <v>9</v>
      </c>
      <c r="B60" s="43"/>
    </row>
    <row r="61" spans="1:2" ht="18.75">
      <c r="A61" s="44"/>
      <c r="B61" s="44"/>
    </row>
    <row r="62" spans="1:2" ht="18.75">
      <c r="A62" s="24" t="s">
        <v>10</v>
      </c>
      <c r="B62" s="24" t="s">
        <v>11</v>
      </c>
    </row>
    <row r="63" spans="1:2" ht="15.75">
      <c r="A63" s="25">
        <v>1</v>
      </c>
      <c r="B63" s="25">
        <v>2</v>
      </c>
    </row>
    <row r="64" spans="1:2" ht="15.75">
      <c r="A64" s="26" t="s">
        <v>12</v>
      </c>
      <c r="B64" s="27">
        <f>B66+B72</f>
        <v>740288</v>
      </c>
    </row>
    <row r="65" spans="1:2" ht="15.75">
      <c r="A65" s="26" t="s">
        <v>13</v>
      </c>
      <c r="B65" s="27"/>
    </row>
    <row r="66" spans="1:2" ht="15.75">
      <c r="A66" s="26" t="s">
        <v>14</v>
      </c>
      <c r="B66" s="27">
        <v>429969</v>
      </c>
    </row>
    <row r="67" spans="1:2" ht="15.75">
      <c r="A67" s="26" t="s">
        <v>15</v>
      </c>
      <c r="B67" s="27"/>
    </row>
    <row r="68" spans="1:2" ht="31.5">
      <c r="A68" s="26" t="s">
        <v>16</v>
      </c>
      <c r="B68" s="27">
        <v>429969</v>
      </c>
    </row>
    <row r="69" spans="1:2" ht="47.25">
      <c r="A69" s="26" t="s">
        <v>17</v>
      </c>
      <c r="B69" s="27"/>
    </row>
    <row r="70" spans="1:2" ht="47.25">
      <c r="A70" s="26" t="s">
        <v>18</v>
      </c>
      <c r="B70" s="27"/>
    </row>
    <row r="71" spans="1:2" ht="16.5" customHeight="1">
      <c r="A71" s="26" t="s">
        <v>19</v>
      </c>
      <c r="B71" s="27"/>
    </row>
    <row r="72" spans="1:2" ht="31.5">
      <c r="A72" s="26" t="s">
        <v>20</v>
      </c>
      <c r="B72" s="27">
        <v>310319</v>
      </c>
    </row>
    <row r="73" spans="1:2" ht="15.75">
      <c r="A73" s="26" t="s">
        <v>15</v>
      </c>
      <c r="B73" s="27"/>
    </row>
    <row r="74" spans="1:2" ht="17.25" customHeight="1">
      <c r="A74" s="26" t="s">
        <v>21</v>
      </c>
      <c r="B74" s="27"/>
    </row>
    <row r="75" spans="1:2" ht="15.75">
      <c r="A75" s="26" t="s">
        <v>22</v>
      </c>
      <c r="B75" s="27"/>
    </row>
    <row r="76" spans="1:2" ht="15.75">
      <c r="A76" s="26" t="s">
        <v>23</v>
      </c>
      <c r="B76" s="27">
        <f>B79+B91</f>
        <v>11012</v>
      </c>
    </row>
    <row r="77" spans="1:2" ht="15.75">
      <c r="A77" s="26" t="s">
        <v>13</v>
      </c>
      <c r="B77" s="27"/>
    </row>
    <row r="78" spans="1:2" ht="31.5">
      <c r="A78" s="37" t="s">
        <v>24</v>
      </c>
      <c r="B78" s="27"/>
    </row>
    <row r="79" spans="1:2" ht="31.5">
      <c r="A79" s="26" t="s">
        <v>25</v>
      </c>
      <c r="B79" s="27">
        <f>B89+B90</f>
        <v>175</v>
      </c>
    </row>
    <row r="80" spans="1:2" ht="15.75">
      <c r="A80" s="26" t="s">
        <v>15</v>
      </c>
      <c r="B80" s="27"/>
    </row>
    <row r="81" spans="1:2" ht="15.75">
      <c r="A81" s="26" t="s">
        <v>26</v>
      </c>
      <c r="B81" s="27"/>
    </row>
    <row r="82" spans="1:2" ht="15.75">
      <c r="A82" s="26" t="s">
        <v>27</v>
      </c>
      <c r="B82" s="27"/>
    </row>
    <row r="83" spans="1:2" ht="15.75">
      <c r="A83" s="26" t="s">
        <v>28</v>
      </c>
      <c r="B83" s="27"/>
    </row>
    <row r="84" spans="1:2" ht="15.75">
      <c r="A84" s="26" t="s">
        <v>29</v>
      </c>
      <c r="B84" s="27"/>
    </row>
    <row r="85" spans="1:2" ht="15.75">
      <c r="A85" s="26" t="s">
        <v>30</v>
      </c>
      <c r="B85" s="27"/>
    </row>
    <row r="86" spans="1:2" ht="15.75">
      <c r="A86" s="26" t="s">
        <v>31</v>
      </c>
      <c r="B86" s="27"/>
    </row>
    <row r="87" spans="1:2" ht="15.75">
      <c r="A87" s="26" t="s">
        <v>32</v>
      </c>
      <c r="B87" s="27"/>
    </row>
    <row r="88" spans="1:2" ht="18" customHeight="1">
      <c r="A88" s="26" t="s">
        <v>33</v>
      </c>
      <c r="B88" s="27"/>
    </row>
    <row r="89" spans="1:2" ht="15.75">
      <c r="A89" s="26" t="s">
        <v>34</v>
      </c>
      <c r="B89" s="27"/>
    </row>
    <row r="90" spans="1:2" ht="15.75">
      <c r="A90" s="26" t="s">
        <v>35</v>
      </c>
      <c r="B90" s="27">
        <v>175</v>
      </c>
    </row>
    <row r="91" spans="1:2" ht="31.5">
      <c r="A91" s="37" t="s">
        <v>36</v>
      </c>
      <c r="B91" s="27">
        <f>B102</f>
        <v>10837</v>
      </c>
    </row>
    <row r="92" spans="1:2" ht="15.75">
      <c r="A92" s="26" t="s">
        <v>15</v>
      </c>
      <c r="B92" s="27"/>
    </row>
    <row r="93" spans="1:2" ht="15.75">
      <c r="A93" s="26" t="s">
        <v>37</v>
      </c>
      <c r="B93" s="27"/>
    </row>
    <row r="94" spans="1:2" ht="15.75">
      <c r="A94" s="26" t="s">
        <v>27</v>
      </c>
      <c r="B94" s="27"/>
    </row>
    <row r="95" spans="1:2" ht="15.75">
      <c r="A95" s="26" t="s">
        <v>28</v>
      </c>
      <c r="B95" s="27"/>
    </row>
    <row r="96" spans="1:2" ht="15.75">
      <c r="A96" s="26" t="s">
        <v>29</v>
      </c>
      <c r="B96" s="27"/>
    </row>
    <row r="97" spans="1:2" ht="15.75">
      <c r="A97" s="26" t="s">
        <v>30</v>
      </c>
      <c r="B97" s="27"/>
    </row>
    <row r="98" spans="1:2" ht="15.75">
      <c r="A98" s="26" t="s">
        <v>31</v>
      </c>
      <c r="B98" s="27"/>
    </row>
    <row r="99" spans="1:2" ht="15.75">
      <c r="A99" s="26" t="s">
        <v>32</v>
      </c>
      <c r="B99" s="27"/>
    </row>
    <row r="100" spans="1:2" ht="18" customHeight="1">
      <c r="A100" s="26" t="s">
        <v>33</v>
      </c>
      <c r="B100" s="27"/>
    </row>
    <row r="101" spans="1:2" ht="15.75">
      <c r="A101" s="26" t="s">
        <v>34</v>
      </c>
      <c r="B101" s="27"/>
    </row>
    <row r="102" spans="1:2" ht="15.75">
      <c r="A102" s="26" t="s">
        <v>35</v>
      </c>
      <c r="B102" s="27">
        <v>10837</v>
      </c>
    </row>
    <row r="103" spans="1:2" ht="15.75">
      <c r="A103" s="26" t="s">
        <v>38</v>
      </c>
      <c r="B103" s="27">
        <f>B106+B121</f>
        <v>38626</v>
      </c>
    </row>
    <row r="104" spans="1:2" ht="15.75">
      <c r="A104" s="26" t="s">
        <v>13</v>
      </c>
      <c r="B104" s="27"/>
    </row>
    <row r="105" spans="1:2" ht="15.75">
      <c r="A105" s="26" t="s">
        <v>39</v>
      </c>
      <c r="B105" s="27"/>
    </row>
    <row r="106" spans="1:2" ht="31.5">
      <c r="A106" s="37" t="s">
        <v>40</v>
      </c>
      <c r="B106" s="27">
        <f>B109+B111+B112+B113+B120+B117+B119</f>
        <v>38626</v>
      </c>
    </row>
    <row r="107" spans="1:2" ht="15.75">
      <c r="A107" s="26" t="s">
        <v>15</v>
      </c>
      <c r="B107" s="27"/>
    </row>
    <row r="108" spans="1:2" ht="15.75">
      <c r="A108" s="26" t="s">
        <v>41</v>
      </c>
      <c r="B108" s="27"/>
    </row>
    <row r="109" spans="1:2" ht="15.75">
      <c r="A109" s="26" t="s">
        <v>42</v>
      </c>
      <c r="B109" s="27">
        <v>301</v>
      </c>
    </row>
    <row r="110" spans="1:2" ht="15.75">
      <c r="A110" s="26" t="s">
        <v>43</v>
      </c>
      <c r="B110" s="27"/>
    </row>
    <row r="111" spans="1:2" ht="15.75">
      <c r="A111" s="26" t="s">
        <v>44</v>
      </c>
      <c r="B111" s="27">
        <v>37185</v>
      </c>
    </row>
    <row r="112" spans="1:2" ht="15.75">
      <c r="A112" s="26" t="s">
        <v>45</v>
      </c>
      <c r="B112" s="27"/>
    </row>
    <row r="113" spans="1:2" ht="15.75">
      <c r="A113" s="26" t="s">
        <v>46</v>
      </c>
      <c r="B113" s="27"/>
    </row>
    <row r="114" spans="1:2" ht="15.75">
      <c r="A114" s="26" t="s">
        <v>47</v>
      </c>
      <c r="B114" s="27"/>
    </row>
    <row r="115" spans="1:2" ht="15.75">
      <c r="A115" s="26" t="s">
        <v>48</v>
      </c>
      <c r="B115" s="27"/>
    </row>
    <row r="116" spans="1:2" ht="15.75">
      <c r="A116" s="26" t="s">
        <v>49</v>
      </c>
      <c r="B116" s="27"/>
    </row>
    <row r="117" spans="1:2" ht="15.75">
      <c r="A117" s="26" t="s">
        <v>50</v>
      </c>
      <c r="B117" s="27">
        <v>1140</v>
      </c>
    </row>
    <row r="118" spans="1:2" ht="15.75">
      <c r="A118" s="26" t="s">
        <v>51</v>
      </c>
      <c r="B118" s="27"/>
    </row>
    <row r="119" spans="1:2" ht="15.75">
      <c r="A119" s="26" t="s">
        <v>52</v>
      </c>
      <c r="B119" s="27"/>
    </row>
    <row r="120" spans="1:2" ht="15.75">
      <c r="A120" s="26" t="s">
        <v>53</v>
      </c>
      <c r="B120" s="27"/>
    </row>
    <row r="121" spans="1:2" ht="47.25">
      <c r="A121" s="37" t="s">
        <v>54</v>
      </c>
      <c r="B121" s="27"/>
    </row>
    <row r="122" spans="1:2" ht="15.75">
      <c r="A122" s="26" t="s">
        <v>15</v>
      </c>
      <c r="B122" s="27"/>
    </row>
    <row r="123" spans="1:2" ht="15.75">
      <c r="A123" s="26" t="s">
        <v>55</v>
      </c>
      <c r="B123" s="27"/>
    </row>
    <row r="124" spans="1:2" ht="15.75">
      <c r="A124" s="26" t="s">
        <v>56</v>
      </c>
      <c r="B124" s="27"/>
    </row>
    <row r="125" spans="1:2" ht="15.75">
      <c r="A125" s="26" t="s">
        <v>57</v>
      </c>
      <c r="B125" s="27"/>
    </row>
    <row r="126" spans="1:2" ht="15.75">
      <c r="A126" s="26" t="s">
        <v>58</v>
      </c>
      <c r="B126" s="27"/>
    </row>
    <row r="127" spans="1:2" ht="15.75">
      <c r="A127" s="26" t="s">
        <v>59</v>
      </c>
      <c r="B127" s="27"/>
    </row>
    <row r="128" spans="1:2" ht="15.75">
      <c r="A128" s="26" t="s">
        <v>60</v>
      </c>
      <c r="B128" s="27"/>
    </row>
    <row r="129" spans="1:2" ht="15.75">
      <c r="A129" s="26" t="s">
        <v>61</v>
      </c>
      <c r="B129" s="27"/>
    </row>
    <row r="130" spans="1:2" ht="15.75">
      <c r="A130" s="26" t="s">
        <v>62</v>
      </c>
      <c r="B130" s="27"/>
    </row>
    <row r="131" spans="1:2" ht="15.75">
      <c r="A131" s="26" t="s">
        <v>63</v>
      </c>
      <c r="B131" s="27"/>
    </row>
    <row r="132" spans="1:2" ht="15.75">
      <c r="A132" s="26" t="s">
        <v>64</v>
      </c>
      <c r="B132" s="27"/>
    </row>
    <row r="133" spans="1:2" ht="15.75">
      <c r="A133" s="26" t="s">
        <v>65</v>
      </c>
      <c r="B133" s="27"/>
    </row>
    <row r="134" spans="1:2" ht="15.75">
      <c r="A134" s="26" t="s">
        <v>66</v>
      </c>
      <c r="B134" s="27"/>
    </row>
    <row r="135" spans="1:2" ht="15.75">
      <c r="A135" s="26" t="s">
        <v>67</v>
      </c>
      <c r="B135" s="27"/>
    </row>
    <row r="136" spans="1:15" s="2" customFormat="1" ht="15.75">
      <c r="A136" s="26" t="s">
        <v>68</v>
      </c>
      <c r="B136" s="27"/>
      <c r="C136" s="3"/>
      <c r="D136" s="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2" ht="15.75">
      <c r="A137" s="30" t="s">
        <v>69</v>
      </c>
      <c r="B137" s="31">
        <f>B139+B142+B143</f>
        <v>3088714</v>
      </c>
    </row>
    <row r="138" spans="1:15" s="1" customFormat="1" ht="15.75">
      <c r="A138" s="26" t="s">
        <v>15</v>
      </c>
      <c r="B138" s="27"/>
      <c r="C138" s="3"/>
      <c r="D138" s="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2" ht="15.75">
      <c r="A139" s="26" t="s">
        <v>70</v>
      </c>
      <c r="B139" s="27">
        <v>2908800</v>
      </c>
    </row>
    <row r="140" spans="1:4" ht="15.75">
      <c r="A140" s="26" t="s">
        <v>71</v>
      </c>
      <c r="B140" s="27"/>
      <c r="D140" s="29"/>
    </row>
    <row r="141" spans="1:2" ht="15.75">
      <c r="A141" s="26" t="s">
        <v>72</v>
      </c>
      <c r="B141" s="27"/>
    </row>
    <row r="142" spans="1:15" s="1" customFormat="1" ht="15.75">
      <c r="A142" s="28" t="s">
        <v>122</v>
      </c>
      <c r="B142" s="27">
        <f>B166</f>
        <v>38164</v>
      </c>
      <c r="C142" s="3"/>
      <c r="D142" s="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s="1" customFormat="1" ht="47.25">
      <c r="A143" s="26" t="s">
        <v>73</v>
      </c>
      <c r="B143" s="27">
        <f>B145</f>
        <v>141750</v>
      </c>
      <c r="C143" s="3"/>
      <c r="D143" s="5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2" ht="15.75">
      <c r="A144" s="26" t="s">
        <v>15</v>
      </c>
      <c r="B144" s="27"/>
    </row>
    <row r="145" spans="1:2" ht="15.75">
      <c r="A145" s="26" t="s">
        <v>74</v>
      </c>
      <c r="B145" s="27">
        <v>141750</v>
      </c>
    </row>
    <row r="146" spans="1:2" ht="15.75">
      <c r="A146" s="26" t="s">
        <v>75</v>
      </c>
      <c r="B146" s="27"/>
    </row>
    <row r="147" spans="1:2" ht="15.75">
      <c r="A147" s="26" t="s">
        <v>76</v>
      </c>
      <c r="B147" s="27"/>
    </row>
    <row r="148" spans="1:2" ht="15.75">
      <c r="A148" s="26" t="s">
        <v>15</v>
      </c>
      <c r="B148" s="27"/>
    </row>
    <row r="149" spans="1:2" ht="15.75">
      <c r="A149" s="26" t="s">
        <v>77</v>
      </c>
      <c r="B149" s="27"/>
    </row>
    <row r="150" spans="1:15" s="2" customFormat="1" ht="15.75">
      <c r="A150" s="30" t="s">
        <v>78</v>
      </c>
      <c r="B150" s="31">
        <f>B152+B157+B165+B166+B168</f>
        <v>3088714</v>
      </c>
      <c r="C150" s="3"/>
      <c r="D150" s="5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2" ht="15.75">
      <c r="A151" s="26" t="s">
        <v>15</v>
      </c>
      <c r="B151" s="27"/>
    </row>
    <row r="152" spans="1:2" ht="15.75">
      <c r="A152" s="32" t="s">
        <v>79</v>
      </c>
      <c r="B152" s="27">
        <f>B154+B155+B156</f>
        <v>1982900</v>
      </c>
    </row>
    <row r="153" spans="1:2" ht="15.75">
      <c r="A153" s="26" t="s">
        <v>13</v>
      </c>
      <c r="B153" s="27"/>
    </row>
    <row r="154" spans="1:15" s="1" customFormat="1" ht="15.75">
      <c r="A154" s="26" t="s">
        <v>80</v>
      </c>
      <c r="B154" s="27">
        <v>1520200</v>
      </c>
      <c r="C154" s="3"/>
      <c r="D154" s="5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s="1" customFormat="1" ht="15.75">
      <c r="A155" s="26" t="s">
        <v>81</v>
      </c>
      <c r="B155" s="27">
        <v>3600</v>
      </c>
      <c r="C155" s="3"/>
      <c r="D155" s="5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s="1" customFormat="1" ht="15.75">
      <c r="A156" s="26" t="s">
        <v>82</v>
      </c>
      <c r="B156" s="27">
        <v>459100</v>
      </c>
      <c r="C156" s="3"/>
      <c r="D156" s="5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2" ht="15.75">
      <c r="A157" s="32" t="s">
        <v>83</v>
      </c>
      <c r="B157" s="27">
        <f>B159+B160+B161+B162+B163+B164</f>
        <v>525600</v>
      </c>
    </row>
    <row r="158" spans="1:2" ht="15.75">
      <c r="A158" s="26" t="s">
        <v>13</v>
      </c>
      <c r="B158" s="27"/>
    </row>
    <row r="159" spans="1:15" s="1" customFormat="1" ht="15.75">
      <c r="A159" s="26" t="s">
        <v>84</v>
      </c>
      <c r="B159" s="27">
        <v>4500</v>
      </c>
      <c r="C159" s="3"/>
      <c r="D159" s="5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s="1" customFormat="1" ht="15.75">
      <c r="A160" s="26" t="s">
        <v>85</v>
      </c>
      <c r="B160" s="27">
        <v>0</v>
      </c>
      <c r="C160" s="3"/>
      <c r="D160" s="5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s="1" customFormat="1" ht="15.75">
      <c r="A161" s="26" t="s">
        <v>86</v>
      </c>
      <c r="B161" s="27">
        <v>392900</v>
      </c>
      <c r="C161" s="3"/>
      <c r="D161" s="5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s="1" customFormat="1" ht="15.75">
      <c r="A162" s="26" t="s">
        <v>87</v>
      </c>
      <c r="B162" s="27">
        <v>0</v>
      </c>
      <c r="C162" s="3"/>
      <c r="D162" s="5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s="1" customFormat="1" ht="15.75">
      <c r="A163" s="26" t="s">
        <v>88</v>
      </c>
      <c r="B163" s="27">
        <v>60100</v>
      </c>
      <c r="C163" s="3"/>
      <c r="D163" s="5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s="1" customFormat="1" ht="15.75">
      <c r="A164" s="26" t="s">
        <v>89</v>
      </c>
      <c r="B164" s="27">
        <v>68100</v>
      </c>
      <c r="C164" s="3"/>
      <c r="D164" s="5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s="1" customFormat="1" ht="15.75">
      <c r="A165" s="32" t="s">
        <v>90</v>
      </c>
      <c r="B165" s="27">
        <v>1200</v>
      </c>
      <c r="C165" s="3"/>
      <c r="D165" s="5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s="1" customFormat="1" ht="15.75">
      <c r="A166" s="32" t="s">
        <v>128</v>
      </c>
      <c r="B166" s="27">
        <v>38164</v>
      </c>
      <c r="C166" s="3"/>
      <c r="D166" s="5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s="1" customFormat="1" ht="15.75">
      <c r="A167" s="26" t="s">
        <v>129</v>
      </c>
      <c r="B167" s="27">
        <f>B166</f>
        <v>38164</v>
      </c>
      <c r="C167" s="3"/>
      <c r="D167" s="5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s="1" customFormat="1" ht="15.75">
      <c r="A168" s="32" t="s">
        <v>91</v>
      </c>
      <c r="B168" s="27">
        <f>B170+B171+B173</f>
        <v>540850</v>
      </c>
      <c r="C168" s="23"/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2" ht="15.75">
      <c r="A169" s="26" t="s">
        <v>13</v>
      </c>
      <c r="B169" s="27"/>
    </row>
    <row r="170" spans="1:2" ht="15.75">
      <c r="A170" s="26" t="s">
        <v>92</v>
      </c>
      <c r="B170" s="27">
        <v>0</v>
      </c>
    </row>
    <row r="171" spans="1:2" ht="15.75">
      <c r="A171" s="26" t="s">
        <v>93</v>
      </c>
      <c r="B171" s="27">
        <v>0</v>
      </c>
    </row>
    <row r="172" spans="1:2" ht="15.75">
      <c r="A172" s="26" t="s">
        <v>94</v>
      </c>
      <c r="B172" s="27">
        <v>0</v>
      </c>
    </row>
    <row r="173" spans="1:15" s="1" customFormat="1" ht="15.75">
      <c r="A173" s="26" t="s">
        <v>95</v>
      </c>
      <c r="B173" s="27">
        <f>399100+141750</f>
        <v>540850</v>
      </c>
      <c r="C173" s="3"/>
      <c r="D173" s="5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2" ht="15.75">
      <c r="A174" s="26" t="s">
        <v>96</v>
      </c>
      <c r="B174" s="27">
        <v>0</v>
      </c>
    </row>
    <row r="175" spans="1:2" ht="20.25" customHeight="1">
      <c r="A175" s="26" t="s">
        <v>13</v>
      </c>
      <c r="B175" s="27"/>
    </row>
    <row r="176" spans="1:2" ht="31.5">
      <c r="A176" s="26" t="s">
        <v>97</v>
      </c>
      <c r="B176" s="27">
        <v>0</v>
      </c>
    </row>
    <row r="177" spans="1:2" ht="15.75">
      <c r="A177" s="26" t="s">
        <v>98</v>
      </c>
      <c r="B177" s="27"/>
    </row>
    <row r="178" spans="1:2" ht="15.75">
      <c r="A178" s="26" t="s">
        <v>99</v>
      </c>
      <c r="B178" s="27"/>
    </row>
    <row r="179" ht="18.75">
      <c r="A179" s="10"/>
    </row>
    <row r="180" spans="1:2" ht="18.75">
      <c r="A180" s="38"/>
      <c r="B180" s="38"/>
    </row>
    <row r="181" spans="1:2" ht="18.75" customHeight="1">
      <c r="A181" s="38" t="s">
        <v>247</v>
      </c>
      <c r="B181" s="38"/>
    </row>
    <row r="182" spans="1:2" ht="3.75" customHeight="1">
      <c r="A182" s="38" t="s">
        <v>102</v>
      </c>
      <c r="B182" s="38"/>
    </row>
    <row r="183" spans="1:2" ht="15">
      <c r="A183" s="39" t="s">
        <v>103</v>
      </c>
      <c r="B183" s="39"/>
    </row>
    <row r="184" ht="15">
      <c r="A184" s="12" t="s">
        <v>100</v>
      </c>
    </row>
    <row r="185" spans="1:2" ht="18.75">
      <c r="A185" s="38" t="s">
        <v>101</v>
      </c>
      <c r="B185" s="38"/>
    </row>
    <row r="186" spans="1:2" ht="33.75" customHeight="1">
      <c r="A186" s="38" t="s">
        <v>242</v>
      </c>
      <c r="B186" s="38"/>
    </row>
    <row r="187" spans="1:2" ht="2.25" customHeight="1">
      <c r="A187" s="38" t="s">
        <v>102</v>
      </c>
      <c r="B187" s="38"/>
    </row>
    <row r="188" spans="1:2" ht="15">
      <c r="A188" s="39" t="s">
        <v>103</v>
      </c>
      <c r="B188" s="39"/>
    </row>
    <row r="189" ht="9.75" customHeight="1">
      <c r="A189" s="12"/>
    </row>
    <row r="190" spans="1:2" ht="21" customHeight="1">
      <c r="A190" s="38" t="s">
        <v>104</v>
      </c>
      <c r="B190" s="38"/>
    </row>
    <row r="191" spans="1:2" ht="14.25" customHeight="1">
      <c r="A191" s="38" t="s">
        <v>137</v>
      </c>
      <c r="B191" s="38"/>
    </row>
    <row r="192" spans="1:2" ht="4.5" customHeight="1">
      <c r="A192" s="38" t="s">
        <v>102</v>
      </c>
      <c r="B192" s="38"/>
    </row>
    <row r="193" spans="1:2" ht="15">
      <c r="A193" s="39" t="s">
        <v>103</v>
      </c>
      <c r="B193" s="39"/>
    </row>
    <row r="194" spans="1:2" ht="18.75">
      <c r="A194" s="41" t="s">
        <v>175</v>
      </c>
      <c r="B194" s="41"/>
    </row>
  </sheetData>
  <sheetProtection/>
  <mergeCells count="48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4:B14"/>
    <mergeCell ref="A15:B15"/>
    <mergeCell ref="A17:B17"/>
    <mergeCell ref="A33:B33"/>
    <mergeCell ref="A39:B39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180:B180"/>
    <mergeCell ref="A181:B181"/>
    <mergeCell ref="A182:B182"/>
    <mergeCell ref="A183:B183"/>
    <mergeCell ref="A185:B185"/>
    <mergeCell ref="A186:B186"/>
    <mergeCell ref="A187:B187"/>
    <mergeCell ref="A188:B188"/>
    <mergeCell ref="A190:B190"/>
    <mergeCell ref="A191:B191"/>
    <mergeCell ref="A192:B192"/>
    <mergeCell ref="A193:B193"/>
    <mergeCell ref="A194:B194"/>
  </mergeCells>
  <printOptions/>
  <pageMargins left="0.7086614173228347" right="0.2362204724409449" top="0.6299212598425197" bottom="0.5118110236220472" header="0.31496062992125984" footer="0.31496062992125984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O194"/>
  <sheetViews>
    <sheetView zoomScalePageLayoutView="0" workbookViewId="0" topLeftCell="A24">
      <selection activeCell="E37" sqref="E37"/>
    </sheetView>
  </sheetViews>
  <sheetFormatPr defaultColWidth="9.140625" defaultRowHeight="15"/>
  <cols>
    <col min="1" max="1" width="73.140625" style="3" customWidth="1"/>
    <col min="2" max="2" width="15.8515625" style="22" customWidth="1"/>
    <col min="3" max="3" width="9.140625" style="3" customWidth="1"/>
    <col min="4" max="4" width="9.140625" style="5" customWidth="1"/>
    <col min="5" max="16384" width="9.140625" style="3" customWidth="1"/>
  </cols>
  <sheetData>
    <row r="1" spans="1:2" ht="18.75">
      <c r="A1" s="54"/>
      <c r="B1" s="54"/>
    </row>
    <row r="2" spans="1:2" ht="15">
      <c r="A2" s="50" t="s">
        <v>0</v>
      </c>
      <c r="B2" s="50"/>
    </row>
    <row r="3" spans="1:2" ht="15">
      <c r="A3" s="55" t="s">
        <v>105</v>
      </c>
      <c r="B3" s="55"/>
    </row>
    <row r="4" spans="1:2" ht="15">
      <c r="A4" s="51" t="s">
        <v>107</v>
      </c>
      <c r="B4" s="51"/>
    </row>
    <row r="5" spans="1:2" ht="15">
      <c r="A5" s="55" t="s">
        <v>106</v>
      </c>
      <c r="B5" s="55"/>
    </row>
    <row r="6" spans="1:2" ht="15">
      <c r="A6" s="56" t="s">
        <v>108</v>
      </c>
      <c r="B6" s="56"/>
    </row>
    <row r="7" spans="1:2" ht="15">
      <c r="A7" s="50" t="s">
        <v>134</v>
      </c>
      <c r="B7" s="50"/>
    </row>
    <row r="8" spans="1:2" ht="15">
      <c r="A8" s="51" t="s">
        <v>1</v>
      </c>
      <c r="B8" s="51"/>
    </row>
    <row r="9" spans="1:2" ht="15">
      <c r="A9" s="52" t="s">
        <v>172</v>
      </c>
      <c r="B9" s="52"/>
    </row>
    <row r="14" spans="1:2" ht="18.75">
      <c r="A14" s="53" t="s">
        <v>2</v>
      </c>
      <c r="B14" s="53"/>
    </row>
    <row r="15" spans="1:2" ht="18.75">
      <c r="A15" s="53" t="s">
        <v>135</v>
      </c>
      <c r="B15" s="53"/>
    </row>
    <row r="17" spans="1:2" ht="19.5" thickBot="1">
      <c r="A17" s="43"/>
      <c r="B17" s="43"/>
    </row>
    <row r="18" spans="1:2" ht="19.5" thickBot="1">
      <c r="A18" s="6"/>
      <c r="B18" s="13" t="s">
        <v>3</v>
      </c>
    </row>
    <row r="19" spans="1:2" ht="19.5" thickBot="1">
      <c r="A19" s="7" t="s">
        <v>4</v>
      </c>
      <c r="B19" s="17"/>
    </row>
    <row r="20" spans="1:4" ht="38.25" thickBot="1">
      <c r="A20" s="6" t="s">
        <v>138</v>
      </c>
      <c r="B20" s="8">
        <v>41275</v>
      </c>
      <c r="D20" s="14"/>
    </row>
    <row r="21" spans="1:2" ht="19.5" thickBot="1">
      <c r="A21" s="7"/>
      <c r="B21" s="17"/>
    </row>
    <row r="22" spans="1:2" ht="32.25" thickBot="1">
      <c r="A22" s="9" t="s">
        <v>201</v>
      </c>
      <c r="B22" s="17"/>
    </row>
    <row r="23" spans="1:2" ht="19.5" thickBot="1">
      <c r="A23" s="15" t="s">
        <v>110</v>
      </c>
      <c r="B23" s="17"/>
    </row>
    <row r="24" spans="1:2" ht="32.25" thickBot="1">
      <c r="A24" s="9" t="s">
        <v>230</v>
      </c>
      <c r="B24" s="17"/>
    </row>
    <row r="25" spans="1:2" ht="19.5" thickBot="1">
      <c r="A25" s="16" t="s">
        <v>123</v>
      </c>
      <c r="B25" s="11"/>
    </row>
    <row r="26" spans="1:2" ht="19.5" thickBot="1">
      <c r="A26" s="7" t="s">
        <v>5</v>
      </c>
      <c r="B26" s="20">
        <v>71927640</v>
      </c>
    </row>
    <row r="27" spans="1:2" ht="24.75" thickBot="1">
      <c r="A27" s="6" t="s">
        <v>6</v>
      </c>
      <c r="B27" s="21" t="s">
        <v>183</v>
      </c>
    </row>
    <row r="28" spans="1:4" ht="19.5" customHeight="1" thickBot="1">
      <c r="A28" s="6" t="s">
        <v>109</v>
      </c>
      <c r="B28" s="17">
        <v>383</v>
      </c>
      <c r="D28" s="18"/>
    </row>
    <row r="29" ht="18.75">
      <c r="A29" s="10"/>
    </row>
    <row r="30" ht="18.75">
      <c r="A30" s="10"/>
    </row>
    <row r="31" ht="18.75">
      <c r="A31" s="10"/>
    </row>
    <row r="32" ht="18.75">
      <c r="A32" s="10"/>
    </row>
    <row r="33" spans="1:2" ht="18.75">
      <c r="A33" s="48" t="s">
        <v>111</v>
      </c>
      <c r="B33" s="48"/>
    </row>
    <row r="34" spans="1:2" ht="18.75">
      <c r="A34" s="19" t="s">
        <v>126</v>
      </c>
      <c r="B34" s="4"/>
    </row>
    <row r="35" spans="1:2" ht="18.75">
      <c r="A35" s="19"/>
      <c r="B35" s="4"/>
    </row>
    <row r="36" spans="1:2" ht="18.75">
      <c r="A36" s="19"/>
      <c r="B36" s="4"/>
    </row>
    <row r="37" spans="1:2" ht="18.75">
      <c r="A37" s="19"/>
      <c r="B37" s="4"/>
    </row>
    <row r="38" ht="15">
      <c r="B38" s="3"/>
    </row>
    <row r="39" spans="1:2" ht="19.5" customHeight="1">
      <c r="A39" s="43" t="s">
        <v>127</v>
      </c>
      <c r="B39" s="43"/>
    </row>
    <row r="40" spans="1:2" ht="12" customHeight="1">
      <c r="A40" s="4"/>
      <c r="B40" s="4"/>
    </row>
    <row r="41" spans="1:2" ht="18" customHeight="1">
      <c r="A41" s="38" t="s">
        <v>7</v>
      </c>
      <c r="B41" s="38"/>
    </row>
    <row r="42" spans="1:2" ht="36" customHeight="1">
      <c r="A42" s="49" t="s">
        <v>112</v>
      </c>
      <c r="B42" s="49"/>
    </row>
    <row r="43" spans="1:2" ht="18.75">
      <c r="A43" s="38" t="s">
        <v>8</v>
      </c>
      <c r="B43" s="38"/>
    </row>
    <row r="44" spans="1:2" ht="37.5" customHeight="1">
      <c r="A44" s="38" t="s">
        <v>113</v>
      </c>
      <c r="B44" s="38"/>
    </row>
    <row r="45" spans="1:2" ht="54" customHeight="1">
      <c r="A45" s="38" t="s">
        <v>114</v>
      </c>
      <c r="B45" s="38"/>
    </row>
    <row r="46" spans="1:2" ht="53.25" customHeight="1">
      <c r="A46" s="38" t="s">
        <v>115</v>
      </c>
      <c r="B46" s="38"/>
    </row>
    <row r="47" spans="1:2" ht="35.25" customHeight="1">
      <c r="A47" s="38" t="s">
        <v>124</v>
      </c>
      <c r="B47" s="38"/>
    </row>
    <row r="48" spans="1:2" ht="51.75" customHeight="1">
      <c r="A48" s="38" t="s">
        <v>116</v>
      </c>
      <c r="B48" s="38"/>
    </row>
    <row r="49" spans="1:2" ht="18.75" customHeight="1">
      <c r="A49" s="38" t="s">
        <v>117</v>
      </c>
      <c r="B49" s="38"/>
    </row>
    <row r="50" spans="1:2" ht="50.25" customHeight="1">
      <c r="A50" s="38" t="s">
        <v>118</v>
      </c>
      <c r="B50" s="38"/>
    </row>
    <row r="51" spans="1:2" ht="54.75" customHeight="1">
      <c r="A51" s="38" t="s">
        <v>119</v>
      </c>
      <c r="B51" s="38"/>
    </row>
    <row r="52" spans="1:2" ht="74.25" customHeight="1">
      <c r="A52" s="45" t="s">
        <v>120</v>
      </c>
      <c r="B52" s="45"/>
    </row>
    <row r="53" spans="1:2" ht="35.25" customHeight="1">
      <c r="A53" s="46" t="s">
        <v>121</v>
      </c>
      <c r="B53" s="46"/>
    </row>
    <row r="54" spans="1:2" ht="132.75" customHeight="1">
      <c r="A54" s="47" t="s">
        <v>164</v>
      </c>
      <c r="B54" s="47"/>
    </row>
    <row r="55" spans="1:2" ht="56.25" customHeight="1">
      <c r="A55" s="38" t="s">
        <v>165</v>
      </c>
      <c r="B55" s="38"/>
    </row>
    <row r="56" spans="1:2" ht="36.75" customHeight="1">
      <c r="A56" s="38" t="s">
        <v>131</v>
      </c>
      <c r="B56" s="38"/>
    </row>
    <row r="57" spans="1:2" ht="35.25" customHeight="1">
      <c r="A57" s="38" t="s">
        <v>130</v>
      </c>
      <c r="B57" s="38"/>
    </row>
    <row r="58" spans="1:2" ht="36" customHeight="1">
      <c r="A58" s="38" t="s">
        <v>136</v>
      </c>
      <c r="B58" s="38"/>
    </row>
    <row r="59" spans="1:2" ht="18.75">
      <c r="A59" s="38"/>
      <c r="B59" s="38"/>
    </row>
    <row r="60" spans="1:2" ht="18.75">
      <c r="A60" s="43" t="s">
        <v>9</v>
      </c>
      <c r="B60" s="43"/>
    </row>
    <row r="61" spans="1:2" ht="18.75">
      <c r="A61" s="44"/>
      <c r="B61" s="44"/>
    </row>
    <row r="62" spans="1:2" ht="18.75">
      <c r="A62" s="24" t="s">
        <v>10</v>
      </c>
      <c r="B62" s="24" t="s">
        <v>11</v>
      </c>
    </row>
    <row r="63" spans="1:2" ht="15.75">
      <c r="A63" s="25">
        <v>1</v>
      </c>
      <c r="B63" s="25">
        <v>2</v>
      </c>
    </row>
    <row r="64" spans="1:2" ht="15.75">
      <c r="A64" s="26" t="s">
        <v>12</v>
      </c>
      <c r="B64" s="27">
        <f>B66+B72</f>
        <v>1233788</v>
      </c>
    </row>
    <row r="65" spans="1:2" ht="15.75">
      <c r="A65" s="26" t="s">
        <v>13</v>
      </c>
      <c r="B65" s="27"/>
    </row>
    <row r="66" spans="1:2" ht="15.75">
      <c r="A66" s="26" t="s">
        <v>14</v>
      </c>
      <c r="B66" s="27">
        <v>1042413</v>
      </c>
    </row>
    <row r="67" spans="1:2" ht="15.75">
      <c r="A67" s="26" t="s">
        <v>15</v>
      </c>
      <c r="B67" s="27"/>
    </row>
    <row r="68" spans="1:2" ht="31.5">
      <c r="A68" s="26" t="s">
        <v>16</v>
      </c>
      <c r="B68" s="27">
        <v>1042413</v>
      </c>
    </row>
    <row r="69" spans="1:2" ht="47.25">
      <c r="A69" s="26" t="s">
        <v>17</v>
      </c>
      <c r="B69" s="27"/>
    </row>
    <row r="70" spans="1:2" ht="47.25">
      <c r="A70" s="26" t="s">
        <v>18</v>
      </c>
      <c r="B70" s="27"/>
    </row>
    <row r="71" spans="1:2" ht="16.5" customHeight="1">
      <c r="A71" s="26" t="s">
        <v>19</v>
      </c>
      <c r="B71" s="27"/>
    </row>
    <row r="72" spans="1:2" ht="31.5">
      <c r="A72" s="26" t="s">
        <v>20</v>
      </c>
      <c r="B72" s="27">
        <v>191375</v>
      </c>
    </row>
    <row r="73" spans="1:2" ht="15.75">
      <c r="A73" s="26" t="s">
        <v>15</v>
      </c>
      <c r="B73" s="27"/>
    </row>
    <row r="74" spans="1:2" ht="17.25" customHeight="1">
      <c r="A74" s="26" t="s">
        <v>21</v>
      </c>
      <c r="B74" s="27"/>
    </row>
    <row r="75" spans="1:2" ht="15.75">
      <c r="A75" s="26" t="s">
        <v>22</v>
      </c>
      <c r="B75" s="27"/>
    </row>
    <row r="76" spans="1:2" ht="15.75">
      <c r="A76" s="26" t="s">
        <v>23</v>
      </c>
      <c r="B76" s="27">
        <f>B79+B91</f>
        <v>8294</v>
      </c>
    </row>
    <row r="77" spans="1:2" ht="15.75">
      <c r="A77" s="26" t="s">
        <v>13</v>
      </c>
      <c r="B77" s="27"/>
    </row>
    <row r="78" spans="1:2" ht="31.5">
      <c r="A78" s="37" t="s">
        <v>24</v>
      </c>
      <c r="B78" s="27"/>
    </row>
    <row r="79" spans="1:2" ht="31.5">
      <c r="A79" s="26" t="s">
        <v>25</v>
      </c>
      <c r="B79" s="27">
        <f>B89+B90</f>
        <v>57</v>
      </c>
    </row>
    <row r="80" spans="1:2" ht="15.75">
      <c r="A80" s="26" t="s">
        <v>15</v>
      </c>
      <c r="B80" s="27"/>
    </row>
    <row r="81" spans="1:2" ht="15.75">
      <c r="A81" s="26" t="s">
        <v>26</v>
      </c>
      <c r="B81" s="27"/>
    </row>
    <row r="82" spans="1:2" ht="15.75">
      <c r="A82" s="26" t="s">
        <v>27</v>
      </c>
      <c r="B82" s="27"/>
    </row>
    <row r="83" spans="1:2" ht="15.75">
      <c r="A83" s="26" t="s">
        <v>28</v>
      </c>
      <c r="B83" s="27"/>
    </row>
    <row r="84" spans="1:2" ht="15.75">
      <c r="A84" s="26" t="s">
        <v>29</v>
      </c>
      <c r="B84" s="27"/>
    </row>
    <row r="85" spans="1:2" ht="15.75">
      <c r="A85" s="26" t="s">
        <v>30</v>
      </c>
      <c r="B85" s="27"/>
    </row>
    <row r="86" spans="1:2" ht="15.75">
      <c r="A86" s="26" t="s">
        <v>31</v>
      </c>
      <c r="B86" s="27"/>
    </row>
    <row r="87" spans="1:2" ht="15.75">
      <c r="A87" s="26" t="s">
        <v>32</v>
      </c>
      <c r="B87" s="27"/>
    </row>
    <row r="88" spans="1:2" ht="18" customHeight="1">
      <c r="A88" s="26" t="s">
        <v>33</v>
      </c>
      <c r="B88" s="27"/>
    </row>
    <row r="89" spans="1:2" ht="15.75">
      <c r="A89" s="26" t="s">
        <v>34</v>
      </c>
      <c r="B89" s="27"/>
    </row>
    <row r="90" spans="1:2" ht="15.75">
      <c r="A90" s="26" t="s">
        <v>35</v>
      </c>
      <c r="B90" s="27">
        <v>57</v>
      </c>
    </row>
    <row r="91" spans="1:2" ht="31.5">
      <c r="A91" s="37" t="s">
        <v>36</v>
      </c>
      <c r="B91" s="27">
        <f>B102</f>
        <v>8237</v>
      </c>
    </row>
    <row r="92" spans="1:2" ht="15.75">
      <c r="A92" s="26" t="s">
        <v>15</v>
      </c>
      <c r="B92" s="27"/>
    </row>
    <row r="93" spans="1:2" ht="15.75">
      <c r="A93" s="26" t="s">
        <v>37</v>
      </c>
      <c r="B93" s="27"/>
    </row>
    <row r="94" spans="1:2" ht="15.75">
      <c r="A94" s="26" t="s">
        <v>27</v>
      </c>
      <c r="B94" s="27"/>
    </row>
    <row r="95" spans="1:2" ht="15.75">
      <c r="A95" s="26" t="s">
        <v>28</v>
      </c>
      <c r="B95" s="27"/>
    </row>
    <row r="96" spans="1:2" ht="15.75">
      <c r="A96" s="26" t="s">
        <v>29</v>
      </c>
      <c r="B96" s="27"/>
    </row>
    <row r="97" spans="1:2" ht="15.75">
      <c r="A97" s="26" t="s">
        <v>30</v>
      </c>
      <c r="B97" s="27"/>
    </row>
    <row r="98" spans="1:2" ht="15.75">
      <c r="A98" s="26" t="s">
        <v>31</v>
      </c>
      <c r="B98" s="27"/>
    </row>
    <row r="99" spans="1:2" ht="15.75">
      <c r="A99" s="26" t="s">
        <v>32</v>
      </c>
      <c r="B99" s="27"/>
    </row>
    <row r="100" spans="1:2" ht="18" customHeight="1">
      <c r="A100" s="26" t="s">
        <v>33</v>
      </c>
      <c r="B100" s="27"/>
    </row>
    <row r="101" spans="1:2" ht="15.75">
      <c r="A101" s="26" t="s">
        <v>34</v>
      </c>
      <c r="B101" s="27"/>
    </row>
    <row r="102" spans="1:2" ht="15.75">
      <c r="A102" s="26" t="s">
        <v>35</v>
      </c>
      <c r="B102" s="27">
        <v>8237</v>
      </c>
    </row>
    <row r="103" spans="1:2" ht="15.75">
      <c r="A103" s="26" t="s">
        <v>38</v>
      </c>
      <c r="B103" s="27">
        <f>B106+B121</f>
        <v>1989</v>
      </c>
    </row>
    <row r="104" spans="1:2" ht="15.75">
      <c r="A104" s="26" t="s">
        <v>13</v>
      </c>
      <c r="B104" s="27"/>
    </row>
    <row r="105" spans="1:2" ht="15.75">
      <c r="A105" s="26" t="s">
        <v>39</v>
      </c>
      <c r="B105" s="27"/>
    </row>
    <row r="106" spans="1:2" ht="31.5">
      <c r="A106" s="37" t="s">
        <v>40</v>
      </c>
      <c r="B106" s="27">
        <f>B109+B111+B112+B113+B120+B119</f>
        <v>1707</v>
      </c>
    </row>
    <row r="107" spans="1:2" ht="15.75">
      <c r="A107" s="26" t="s">
        <v>15</v>
      </c>
      <c r="B107" s="27"/>
    </row>
    <row r="108" spans="1:2" ht="15.75">
      <c r="A108" s="26" t="s">
        <v>41</v>
      </c>
      <c r="B108" s="27"/>
    </row>
    <row r="109" spans="1:2" ht="15.75">
      <c r="A109" s="26" t="s">
        <v>42</v>
      </c>
      <c r="B109" s="27">
        <v>301</v>
      </c>
    </row>
    <row r="110" spans="1:2" ht="15.75">
      <c r="A110" s="26" t="s">
        <v>43</v>
      </c>
      <c r="B110" s="27"/>
    </row>
    <row r="111" spans="1:2" ht="15.75">
      <c r="A111" s="26" t="s">
        <v>44</v>
      </c>
      <c r="B111" s="27">
        <v>1406</v>
      </c>
    </row>
    <row r="112" spans="1:2" ht="15.75">
      <c r="A112" s="26" t="s">
        <v>45</v>
      </c>
      <c r="B112" s="27"/>
    </row>
    <row r="113" spans="1:2" ht="15.75">
      <c r="A113" s="26" t="s">
        <v>46</v>
      </c>
      <c r="B113" s="27"/>
    </row>
    <row r="114" spans="1:2" ht="15.75">
      <c r="A114" s="26" t="s">
        <v>47</v>
      </c>
      <c r="B114" s="27"/>
    </row>
    <row r="115" spans="1:2" ht="15.75">
      <c r="A115" s="26" t="s">
        <v>48</v>
      </c>
      <c r="B115" s="27"/>
    </row>
    <row r="116" spans="1:2" ht="15.75">
      <c r="A116" s="26" t="s">
        <v>49</v>
      </c>
      <c r="B116" s="27"/>
    </row>
    <row r="117" spans="1:2" ht="15.75">
      <c r="A117" s="26" t="s">
        <v>50</v>
      </c>
      <c r="B117" s="27"/>
    </row>
    <row r="118" spans="1:2" ht="15.75">
      <c r="A118" s="26" t="s">
        <v>51</v>
      </c>
      <c r="B118" s="27"/>
    </row>
    <row r="119" spans="1:2" ht="15.75">
      <c r="A119" s="26" t="s">
        <v>52</v>
      </c>
      <c r="B119" s="27"/>
    </row>
    <row r="120" spans="1:2" ht="15.75">
      <c r="A120" s="26" t="s">
        <v>53</v>
      </c>
      <c r="B120" s="27"/>
    </row>
    <row r="121" spans="1:2" ht="47.25">
      <c r="A121" s="37" t="s">
        <v>54</v>
      </c>
      <c r="B121" s="27">
        <f>B132</f>
        <v>282</v>
      </c>
    </row>
    <row r="122" spans="1:2" ht="15.75">
      <c r="A122" s="26" t="s">
        <v>15</v>
      </c>
      <c r="B122" s="27"/>
    </row>
    <row r="123" spans="1:2" ht="15.75">
      <c r="A123" s="26" t="s">
        <v>55</v>
      </c>
      <c r="B123" s="27"/>
    </row>
    <row r="124" spans="1:2" ht="15.75">
      <c r="A124" s="26" t="s">
        <v>56</v>
      </c>
      <c r="B124" s="27"/>
    </row>
    <row r="125" spans="1:2" ht="15.75">
      <c r="A125" s="26" t="s">
        <v>57</v>
      </c>
      <c r="B125" s="27"/>
    </row>
    <row r="126" spans="1:2" ht="15.75">
      <c r="A126" s="26" t="s">
        <v>58</v>
      </c>
      <c r="B126" s="27"/>
    </row>
    <row r="127" spans="1:2" ht="15.75">
      <c r="A127" s="26" t="s">
        <v>59</v>
      </c>
      <c r="B127" s="27"/>
    </row>
    <row r="128" spans="1:2" ht="15.75">
      <c r="A128" s="26" t="s">
        <v>60</v>
      </c>
      <c r="B128" s="27"/>
    </row>
    <row r="129" spans="1:2" ht="15.75">
      <c r="A129" s="26" t="s">
        <v>61</v>
      </c>
      <c r="B129" s="27"/>
    </row>
    <row r="130" spans="1:2" ht="15.75">
      <c r="A130" s="26" t="s">
        <v>62</v>
      </c>
      <c r="B130" s="27"/>
    </row>
    <row r="131" spans="1:2" ht="15.75">
      <c r="A131" s="26" t="s">
        <v>63</v>
      </c>
      <c r="B131" s="27"/>
    </row>
    <row r="132" spans="1:2" ht="15.75">
      <c r="A132" s="26" t="s">
        <v>64</v>
      </c>
      <c r="B132" s="27">
        <v>282</v>
      </c>
    </row>
    <row r="133" spans="1:2" ht="15.75">
      <c r="A133" s="26" t="s">
        <v>65</v>
      </c>
      <c r="B133" s="27"/>
    </row>
    <row r="134" spans="1:2" ht="15.75">
      <c r="A134" s="26" t="s">
        <v>66</v>
      </c>
      <c r="B134" s="27"/>
    </row>
    <row r="135" spans="1:2" ht="15.75">
      <c r="A135" s="26" t="s">
        <v>67</v>
      </c>
      <c r="B135" s="27"/>
    </row>
    <row r="136" spans="1:15" s="2" customFormat="1" ht="15.75">
      <c r="A136" s="26" t="s">
        <v>68</v>
      </c>
      <c r="B136" s="27"/>
      <c r="C136" s="3"/>
      <c r="D136" s="5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2" ht="15.75">
      <c r="A137" s="30" t="s">
        <v>69</v>
      </c>
      <c r="B137" s="31">
        <f>B139+B142+B143</f>
        <v>1752822</v>
      </c>
    </row>
    <row r="138" spans="1:15" s="1" customFormat="1" ht="15.75">
      <c r="A138" s="26" t="s">
        <v>15</v>
      </c>
      <c r="B138" s="27"/>
      <c r="C138" s="3"/>
      <c r="D138" s="5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2" ht="15.75">
      <c r="A139" s="26" t="s">
        <v>70</v>
      </c>
      <c r="B139" s="27">
        <f>B152+B157+B165+329000</f>
        <v>1680900</v>
      </c>
    </row>
    <row r="140" spans="1:4" ht="15.75">
      <c r="A140" s="26" t="s">
        <v>71</v>
      </c>
      <c r="B140" s="27"/>
      <c r="D140" s="29"/>
    </row>
    <row r="141" spans="1:2" ht="15.75">
      <c r="A141" s="26" t="s">
        <v>72</v>
      </c>
      <c r="B141" s="27"/>
    </row>
    <row r="142" spans="1:15" s="1" customFormat="1" ht="15.75">
      <c r="A142" s="28" t="s">
        <v>122</v>
      </c>
      <c r="B142" s="27">
        <f>B166</f>
        <v>17922</v>
      </c>
      <c r="C142" s="3"/>
      <c r="D142" s="5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s="1" customFormat="1" ht="47.25">
      <c r="A143" s="26" t="s">
        <v>73</v>
      </c>
      <c r="B143" s="27">
        <f>B145</f>
        <v>54000</v>
      </c>
      <c r="C143" s="3"/>
      <c r="D143" s="5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2" ht="15.75">
      <c r="A144" s="26" t="s">
        <v>15</v>
      </c>
      <c r="B144" s="27"/>
    </row>
    <row r="145" spans="1:2" ht="15.75">
      <c r="A145" s="26" t="s">
        <v>74</v>
      </c>
      <c r="B145" s="27">
        <v>54000</v>
      </c>
    </row>
    <row r="146" spans="1:2" ht="15.75">
      <c r="A146" s="26" t="s">
        <v>75</v>
      </c>
      <c r="B146" s="27"/>
    </row>
    <row r="147" spans="1:2" ht="15.75">
      <c r="A147" s="26" t="s">
        <v>76</v>
      </c>
      <c r="B147" s="27"/>
    </row>
    <row r="148" spans="1:2" ht="15.75">
      <c r="A148" s="26" t="s">
        <v>15</v>
      </c>
      <c r="B148" s="27"/>
    </row>
    <row r="149" spans="1:2" ht="15.75">
      <c r="A149" s="26" t="s">
        <v>77</v>
      </c>
      <c r="B149" s="27"/>
    </row>
    <row r="150" spans="1:15" s="2" customFormat="1" ht="15.75">
      <c r="A150" s="30" t="s">
        <v>78</v>
      </c>
      <c r="B150" s="31">
        <f>B152+B157+B165+B166+B168</f>
        <v>1752822</v>
      </c>
      <c r="C150" s="3"/>
      <c r="D150" s="5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2" ht="15.75">
      <c r="A151" s="26" t="s">
        <v>15</v>
      </c>
      <c r="B151" s="27"/>
    </row>
    <row r="152" spans="1:2" ht="15.75">
      <c r="A152" s="32" t="s">
        <v>79</v>
      </c>
      <c r="B152" s="27">
        <f>B154+B155+B156</f>
        <v>1172300</v>
      </c>
    </row>
    <row r="153" spans="1:2" ht="15.75">
      <c r="A153" s="26" t="s">
        <v>13</v>
      </c>
      <c r="B153" s="27"/>
    </row>
    <row r="154" spans="1:15" s="1" customFormat="1" ht="15.75">
      <c r="A154" s="26" t="s">
        <v>80</v>
      </c>
      <c r="B154" s="27">
        <v>897600</v>
      </c>
      <c r="C154" s="3"/>
      <c r="D154" s="5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s="1" customFormat="1" ht="15.75">
      <c r="A155" s="26" t="s">
        <v>81</v>
      </c>
      <c r="B155" s="27">
        <v>3600</v>
      </c>
      <c r="C155" s="3"/>
      <c r="D155" s="5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s="1" customFormat="1" ht="15.75">
      <c r="A156" s="26" t="s">
        <v>82</v>
      </c>
      <c r="B156" s="27">
        <v>271100</v>
      </c>
      <c r="C156" s="3"/>
      <c r="D156" s="5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2" ht="15.75">
      <c r="A157" s="32" t="s">
        <v>83</v>
      </c>
      <c r="B157" s="27">
        <f>B159+B160+B161+B162+B163+B164</f>
        <v>178700</v>
      </c>
    </row>
    <row r="158" spans="1:2" ht="15.75">
      <c r="A158" s="26" t="s">
        <v>13</v>
      </c>
      <c r="B158" s="27"/>
    </row>
    <row r="159" spans="1:15" s="1" customFormat="1" ht="15.75">
      <c r="A159" s="26" t="s">
        <v>84</v>
      </c>
      <c r="B159" s="27">
        <v>4500</v>
      </c>
      <c r="C159" s="3"/>
      <c r="D159" s="5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s="1" customFormat="1" ht="15.75">
      <c r="A160" s="26" t="s">
        <v>85</v>
      </c>
      <c r="B160" s="27">
        <v>0</v>
      </c>
      <c r="C160" s="3"/>
      <c r="D160" s="5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s="1" customFormat="1" ht="15.75">
      <c r="A161" s="26" t="s">
        <v>86</v>
      </c>
      <c r="B161" s="27">
        <v>52900</v>
      </c>
      <c r="C161" s="3"/>
      <c r="D161" s="5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s="1" customFormat="1" ht="15.75">
      <c r="A162" s="26" t="s">
        <v>87</v>
      </c>
      <c r="B162" s="27">
        <v>0</v>
      </c>
      <c r="C162" s="3"/>
      <c r="D162" s="5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s="1" customFormat="1" ht="15.75">
      <c r="A163" s="26" t="s">
        <v>88</v>
      </c>
      <c r="B163" s="27">
        <v>61700</v>
      </c>
      <c r="C163" s="3"/>
      <c r="D163" s="5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s="1" customFormat="1" ht="15.75">
      <c r="A164" s="26" t="s">
        <v>89</v>
      </c>
      <c r="B164" s="27">
        <v>59600</v>
      </c>
      <c r="C164" s="3"/>
      <c r="D164" s="5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s="1" customFormat="1" ht="15.75">
      <c r="A165" s="32" t="s">
        <v>90</v>
      </c>
      <c r="B165" s="27">
        <v>900</v>
      </c>
      <c r="C165" s="3"/>
      <c r="D165" s="5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s="1" customFormat="1" ht="15.75">
      <c r="A166" s="32" t="s">
        <v>128</v>
      </c>
      <c r="B166" s="27">
        <v>17922</v>
      </c>
      <c r="C166" s="3"/>
      <c r="D166" s="5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s="1" customFormat="1" ht="15.75">
      <c r="A167" s="26" t="s">
        <v>129</v>
      </c>
      <c r="B167" s="27">
        <f>B166</f>
        <v>17922</v>
      </c>
      <c r="C167" s="3"/>
      <c r="D167" s="5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s="1" customFormat="1" ht="15.75">
      <c r="A168" s="32" t="s">
        <v>91</v>
      </c>
      <c r="B168" s="27">
        <f>B170+B171+B173</f>
        <v>383000</v>
      </c>
      <c r="C168" s="23"/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2" ht="15.75">
      <c r="A169" s="26" t="s">
        <v>13</v>
      </c>
      <c r="B169" s="27"/>
    </row>
    <row r="170" spans="1:2" ht="15.75">
      <c r="A170" s="26" t="s">
        <v>92</v>
      </c>
      <c r="B170" s="27">
        <v>0</v>
      </c>
    </row>
    <row r="171" spans="1:2" ht="15.75">
      <c r="A171" s="26" t="s">
        <v>93</v>
      </c>
      <c r="B171" s="27">
        <v>0</v>
      </c>
    </row>
    <row r="172" spans="1:2" ht="15.75">
      <c r="A172" s="26" t="s">
        <v>94</v>
      </c>
      <c r="B172" s="27">
        <v>0</v>
      </c>
    </row>
    <row r="173" spans="1:15" s="1" customFormat="1" ht="15.75">
      <c r="A173" s="26" t="s">
        <v>95</v>
      </c>
      <c r="B173" s="27">
        <f>329000+54000</f>
        <v>383000</v>
      </c>
      <c r="C173" s="3"/>
      <c r="D173" s="5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2" ht="15.75">
      <c r="A174" s="26" t="s">
        <v>96</v>
      </c>
      <c r="B174" s="27">
        <v>0</v>
      </c>
    </row>
    <row r="175" spans="1:2" ht="20.25" customHeight="1">
      <c r="A175" s="26" t="s">
        <v>13</v>
      </c>
      <c r="B175" s="27"/>
    </row>
    <row r="176" spans="1:2" ht="31.5">
      <c r="A176" s="26" t="s">
        <v>97</v>
      </c>
      <c r="B176" s="27">
        <v>0</v>
      </c>
    </row>
    <row r="177" spans="1:2" ht="15.75">
      <c r="A177" s="26" t="s">
        <v>98</v>
      </c>
      <c r="B177" s="27"/>
    </row>
    <row r="178" spans="1:2" ht="15.75">
      <c r="A178" s="26" t="s">
        <v>99</v>
      </c>
      <c r="B178" s="27"/>
    </row>
    <row r="179" ht="18.75">
      <c r="A179" s="10"/>
    </row>
    <row r="180" spans="1:2" ht="18.75">
      <c r="A180" s="38"/>
      <c r="B180" s="38"/>
    </row>
    <row r="181" spans="1:2" ht="18.75" customHeight="1">
      <c r="A181" s="38" t="s">
        <v>248</v>
      </c>
      <c r="B181" s="38"/>
    </row>
    <row r="182" spans="1:2" ht="3.75" customHeight="1">
      <c r="A182" s="38" t="s">
        <v>102</v>
      </c>
      <c r="B182" s="38"/>
    </row>
    <row r="183" spans="1:2" ht="15">
      <c r="A183" s="39" t="s">
        <v>103</v>
      </c>
      <c r="B183" s="39"/>
    </row>
    <row r="184" ht="15">
      <c r="A184" s="12" t="s">
        <v>100</v>
      </c>
    </row>
    <row r="185" spans="1:2" ht="18.75">
      <c r="A185" s="38" t="s">
        <v>101</v>
      </c>
      <c r="B185" s="38"/>
    </row>
    <row r="186" spans="1:2" ht="33.75" customHeight="1">
      <c r="A186" s="38" t="s">
        <v>174</v>
      </c>
      <c r="B186" s="38"/>
    </row>
    <row r="187" spans="1:2" ht="2.25" customHeight="1">
      <c r="A187" s="38" t="s">
        <v>102</v>
      </c>
      <c r="B187" s="38"/>
    </row>
    <row r="188" spans="1:2" ht="15">
      <c r="A188" s="39" t="s">
        <v>103</v>
      </c>
      <c r="B188" s="39"/>
    </row>
    <row r="189" ht="9.75" customHeight="1">
      <c r="A189" s="12"/>
    </row>
    <row r="190" spans="1:2" ht="21" customHeight="1">
      <c r="A190" s="38" t="s">
        <v>104</v>
      </c>
      <c r="B190" s="38"/>
    </row>
    <row r="191" spans="1:2" ht="14.25" customHeight="1">
      <c r="A191" s="38" t="s">
        <v>137</v>
      </c>
      <c r="B191" s="38"/>
    </row>
    <row r="192" spans="1:2" ht="4.5" customHeight="1">
      <c r="A192" s="38" t="s">
        <v>102</v>
      </c>
      <c r="B192" s="38"/>
    </row>
    <row r="193" spans="1:2" ht="15">
      <c r="A193" s="39" t="s">
        <v>103</v>
      </c>
      <c r="B193" s="39"/>
    </row>
    <row r="194" spans="1:2" ht="18.75">
      <c r="A194" s="41" t="s">
        <v>175</v>
      </c>
      <c r="B194" s="41"/>
    </row>
  </sheetData>
  <sheetProtection/>
  <mergeCells count="48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4:B14"/>
    <mergeCell ref="A15:B15"/>
    <mergeCell ref="A17:B17"/>
    <mergeCell ref="A33:B33"/>
    <mergeCell ref="A39:B39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180:B180"/>
    <mergeCell ref="A181:B181"/>
    <mergeCell ref="A182:B182"/>
    <mergeCell ref="A183:B183"/>
    <mergeCell ref="A185:B185"/>
    <mergeCell ref="A186:B186"/>
    <mergeCell ref="A187:B187"/>
    <mergeCell ref="A188:B188"/>
    <mergeCell ref="A190:B190"/>
    <mergeCell ref="A191:B191"/>
    <mergeCell ref="A192:B192"/>
    <mergeCell ref="A193:B193"/>
    <mergeCell ref="A194:B194"/>
  </mergeCells>
  <printOptions/>
  <pageMargins left="0.7086614173228347" right="0.2362204724409449" top="0.6299212598425197" bottom="0.5118110236220472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2012-02-06T11:39:46Z</cp:lastPrinted>
  <dcterms:created xsi:type="dcterms:W3CDTF">2006-09-28T05:33:49Z</dcterms:created>
  <dcterms:modified xsi:type="dcterms:W3CDTF">2002-01-01T17:18:43Z</dcterms:modified>
  <cp:category/>
  <cp:version/>
  <cp:contentType/>
  <cp:contentStatus/>
</cp:coreProperties>
</file>